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редложение" sheetId="1" r:id="rId1"/>
    <sheet name="Раздел 1" sheetId="2" r:id="rId2"/>
    <sheet name="Раздел 2" sheetId="3" r:id="rId3"/>
    <sheet name="Раздел 3" sheetId="4" r:id="rId4"/>
  </sheets>
  <definedNames>
    <definedName name="TABLE" localSheetId="2">'Раздел 2'!$A$7:$N$44</definedName>
    <definedName name="_xlnm.Print_Titles" localSheetId="2">'Раздел 2'!$7:$7</definedName>
  </definedNames>
  <calcPr fullCalcOnLoad="1"/>
</workbook>
</file>

<file path=xl/sharedStrings.xml><?xml version="1.0" encoding="utf-8"?>
<sst xmlns="http://schemas.openxmlformats.org/spreadsheetml/2006/main" count="289" uniqueCount="187">
  <si>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</si>
  <si>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</si>
  <si>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</si>
  <si>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</si>
  <si>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</si>
  <si>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</si>
  <si>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</si>
  <si>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</si>
  <si>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</si>
  <si>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</si>
  <si>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</si>
  <si>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</si>
  <si>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</si>
  <si>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</si>
  <si>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</si>
  <si>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</si>
  <si>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</si>
  <si>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</si>
  <si>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</si>
  <si>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</si>
  <si>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</si>
  <si>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</si>
  <si>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</si>
  <si>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</si>
  <si>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</si>
  <si>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</si>
  <si>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</si>
  <si>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</si>
  <si>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</si>
  <si>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</si>
  <si>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</si>
  <si>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</si>
  <si>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</si>
  <si>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</si>
  <si>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</si>
  <si>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</si>
  <si>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</si>
  <si>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</si>
  <si>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</si>
  <si>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</si>
  <si>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</si>
  <si>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</si>
  <si>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</si>
  <si>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</si>
  <si>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</si>
  <si>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</si>
  <si>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</si>
  <si>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</si>
  <si>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</si>
  <si>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</si>
  <si>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</si>
  <si>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</si>
  <si>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</si>
  <si>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</si>
  <si>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</si>
  <si>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</si>
  <si>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</si>
  <si>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</si>
  <si>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</si>
  <si>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</si>
  <si>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</si>
  <si>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</si>
  <si>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</si>
  <si>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</si>
  <si>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</si>
  <si>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</si>
  <si>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</si>
  <si>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</si>
  <si>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</si>
  <si>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</si>
  <si>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</si>
  <si>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</si>
  <si>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</si>
  <si>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</si>
  <si>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</si>
  <si>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</si>
  <si>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</si>
  <si>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</si>
  <si>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</si>
  <si>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</si>
  <si>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</si>
  <si>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t>
  </si>
  <si>
    <t>(в ред. Постановления Правительства РФ</t>
  </si>
  <si>
    <t>от 09.08.2014 № 787)</t>
  </si>
  <si>
    <t>ПРЕДЛОЖЕНИЕ</t>
  </si>
  <si>
    <t>о размере цен (тарифов), долгосрочных параметров регулирования</t>
  </si>
  <si>
    <t>(вид цены (тарифа) на</t>
  </si>
  <si>
    <t>(полное и сокращенное наименование юридического лица)</t>
  </si>
  <si>
    <t xml:space="preserve">                   (расчетный период регулирования)</t>
  </si>
  <si>
    <t>к стандартам раскрытия
информации субъектами оптового и розничных рынков электрической энергии</t>
  </si>
  <si>
    <t>Муниципальное унитарное предприятие
 жилищно-коммунального хозяйства  "Моргаушское"
(МУП ЖКХ "Моргаушское")</t>
  </si>
  <si>
    <t>Приложение № 1</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</si>
  <si>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</si>
  <si>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</si>
  <si>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</si>
  <si>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</si>
  <si>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</si>
  <si>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</si>
  <si>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</si>
  <si>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</si>
  <si>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</si>
  <si>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</si>
  <si>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</si>
  <si>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</si>
  <si>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</si>
  <si>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</si>
  <si>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</si>
  <si>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</si>
  <si>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</si>
  <si>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</si>
  <si>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</si>
  <si>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</si>
  <si>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</si>
  <si>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</si>
  <si>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</si>
  <si>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</si>
  <si>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</si>
  <si>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</si>
  <si>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</si>
  <si>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</si>
  <si>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</si>
  <si>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</si>
  <si>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</si>
  <si>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</si>
  <si>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</si>
  <si>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</si>
  <si>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</si>
  <si>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</si>
  <si>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</si>
  <si>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</si>
  <si>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</si>
  <si>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</si>
  <si>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</si>
  <si>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</si>
  <si>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</si>
  <si>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</si>
  <si>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</si>
  <si>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</si>
  <si>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</si>
  <si>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</si>
  <si>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</si>
  <si>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</si>
  <si>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</si>
  <si>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</si>
  <si>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</si>
  <si>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</si>
  <si>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</si>
  <si>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</si>
  <si>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</si>
  <si>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</si>
  <si>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</si>
  <si>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</si>
  <si>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</si>
  <si>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</si>
  <si>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</si>
  <si>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</si>
  <si>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</si>
  <si>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</si>
  <si>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к предложению о размере цен (тарифов), 
долгосрочных параметров регулирования</t>
  </si>
  <si>
    <t>Муниципальное унитарное предприятие
 жилищно-коммунального хозяйства "Моргаушское"</t>
  </si>
  <si>
    <t>МУП ЖКХ "Моргаушское"</t>
  </si>
  <si>
    <t>429530, Чувашская Республика, Моргаушский район, 
с. Моргауши, ул. Коммунальная, 2</t>
  </si>
  <si>
    <t>(83541) 62-3-74, (83541) 62-6-37</t>
  </si>
  <si>
    <t>(83541) 62-6-37</t>
  </si>
  <si>
    <t>годы</t>
  </si>
  <si>
    <t>2015 год</t>
  </si>
  <si>
    <t>2016 год</t>
  </si>
  <si>
    <t>2017 год</t>
  </si>
  <si>
    <t>2018 год</t>
  </si>
  <si>
    <t>2019 год</t>
  </si>
  <si>
    <t>Дата раскрытия информации</t>
  </si>
  <si>
    <t>Инвестиционная программа  МУП ЖКХ "Моргаушское" по техническому перевооружению и реконструкции объектов электросетевого хозяйства на 2015 - 2019 годы утвердена Министерством строительства, архитектуры и жилищно-коммунального хозяйства Чувашской Республики приказом от 30.04.2015 г. № 03/1-03/212</t>
  </si>
  <si>
    <t>Инвестиционная программа  МУП ЖКХ "Моргаушское" по техническому перевооружению и реконструкции объектов электросетевого хозяйства на 2015 - 2019 годы утвердена Министерством строительства, архитектуры и жилищно-коммунального хозяйства Чувашской Республики приказом от 30.04.2015 г. № 03/1-03/212, приказом от 15.06.2016 г. № 03/1-03/403</t>
  </si>
  <si>
    <t>2017 - 2021</t>
  </si>
  <si>
    <t>2020 год</t>
  </si>
  <si>
    <t>2021 год</t>
  </si>
  <si>
    <t xml:space="preserve">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23.03.2015 г. </t>
  </si>
  <si>
    <t xml:space="preserve">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23.03.2016 г. </t>
  </si>
  <si>
    <t xml:space="preserve">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23.03.2017 г. </t>
  </si>
  <si>
    <t>Захаров Илья Николаевич</t>
  </si>
  <si>
    <t>Предложения на расчетный период 
регулирования</t>
  </si>
  <si>
    <t xml:space="preserve">Принят Министерством экономического развития, промышленности и торговли Чувашской Республики к рассмотрению проект Инвестиционной программы по развитию электрических сетей МУП ЖКХ "Моргаушское" на 2020-2024 годы. (Уведомление № 16/12-3444 от 08.04.2019 г.) </t>
  </si>
  <si>
    <r>
      <t xml:space="preserve">на период регулирования </t>
    </r>
    <r>
      <rPr>
        <sz val="14"/>
        <color indexed="10"/>
        <rFont val="Times New Roman"/>
        <family val="1"/>
      </rPr>
      <t>2021</t>
    </r>
    <r>
      <rPr>
        <sz val="14"/>
        <rFont val="Times New Roman"/>
        <family val="1"/>
      </rPr>
      <t xml:space="preserve"> год</t>
    </r>
  </si>
  <si>
    <t>mrggkh@yandex.ru,</t>
  </si>
  <si>
    <t xml:space="preserve">Программа в области энергосбережения и повышения энергоэффективности утверждена  директором МУП ЖКХ "Моргаушское" и согласовано отделом капитального строительства и развития общественной инфраструктуры администрации  Моргаушского района ЧР 05.07.2019 г. </t>
  </si>
  <si>
    <t xml:space="preserve">
тыс..
кВт·ч</t>
  </si>
  <si>
    <t>тыс. кВт·ч</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</si>
</sst>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
    <numFmt numFmtId="178" formatCode="0.00000"/>
    <numFmt numFmtId="179" formatCode="0.0000"/>
    <numFmt numFmtId="180" formatCode="0.000"/>
    <numFmt numFmtId="181" formatCode="0.0000000"/>
  </numFmts>
  <fonts count="59">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9"/>
      <name val="Times New Roman"/>
      <family val="1"/>
    </font>
    <font>
      <b/>
      <sz val="13"/>
      <name val="Times New Roman"/>
      <family val="1"/>
    </font>
    <font>
      <sz val="1"/>
      <name val="Times New Roman"/>
      <family val="1"/>
    </font>
    <font>
      <u val="single"/>
      <sz val="14"/>
      <name val="Times New Roman"/>
      <family val="1"/>
    </font>
    <font>
      <sz val="11"/>
      <color indexed="8"/>
      <name val="Times New Roman"/>
      <family val="1"/>
    </font>
    <font>
      <sz val="11"/>
      <name val="Times New Roman"/>
      <family val="1"/>
    </font>
    <font>
      <vertAlign val="superscrip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2"/>
      <name val="Times New Roman"/>
      <family val="1"/>
    </font>
    <font>
      <sz val="14"/>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73">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wrapText="1"/>
    </xf>
    <xf numFmtId="0" fontId="1" fillId="0" borderId="10" xfId="0" applyFont="1" applyBorder="1" applyAlignment="1">
      <alignment horizontal="left" wrapText="1"/>
    </xf>
    <xf numFmtId="0" fontId="1" fillId="0" borderId="10" xfId="0" applyFont="1" applyBorder="1" applyAlignment="1">
      <alignment horizontal="center"/>
    </xf>
    <xf numFmtId="0" fontId="1" fillId="0" borderId="10" xfId="0" applyFont="1" applyBorder="1" applyAlignment="1">
      <alignment horizontal="center" vertical="center"/>
    </xf>
    <xf numFmtId="0" fontId="4" fillId="0" borderId="10" xfId="0" applyFont="1" applyBorder="1" applyAlignment="1">
      <alignment horizontal="left" vertical="top" wrapText="1"/>
    </xf>
    <xf numFmtId="0" fontId="7"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9" fillId="0" borderId="0" xfId="0" applyFont="1" applyAlignment="1">
      <alignment horizontal="left" vertical="center"/>
    </xf>
    <xf numFmtId="0" fontId="7" fillId="0" borderId="0" xfId="0" applyFont="1" applyAlignment="1">
      <alignment horizontal="center" vertical="center"/>
    </xf>
    <xf numFmtId="0" fontId="13" fillId="0" borderId="10" xfId="53" applyFont="1" applyBorder="1" applyAlignment="1">
      <alignment horizontal="center" vertical="center" wrapText="1"/>
      <protection/>
    </xf>
    <xf numFmtId="0" fontId="14" fillId="0" borderId="0" xfId="0" applyFont="1" applyAlignment="1">
      <alignment horizontal="center" vertical="center" wrapText="1"/>
    </xf>
    <xf numFmtId="0" fontId="14" fillId="0" borderId="0" xfId="0" applyFont="1" applyAlignment="1">
      <alignment vertical="top"/>
    </xf>
    <xf numFmtId="0" fontId="13" fillId="0" borderId="10" xfId="53" applyFont="1" applyBorder="1" applyAlignment="1">
      <alignment horizontal="center" vertical="top" wrapText="1"/>
      <protection/>
    </xf>
    <xf numFmtId="0" fontId="13" fillId="0" borderId="10" xfId="53" applyFont="1" applyBorder="1" applyAlignment="1">
      <alignment horizontal="left" vertical="top" wrapText="1"/>
      <protection/>
    </xf>
    <xf numFmtId="0" fontId="13" fillId="0" borderId="10" xfId="53" applyFont="1" applyBorder="1" applyAlignment="1">
      <alignment horizontal="center" vertical="top"/>
      <protection/>
    </xf>
    <xf numFmtId="0" fontId="3" fillId="0" borderId="0" xfId="0" applyFont="1" applyAlignment="1">
      <alignment horizontal="right" vertical="center"/>
    </xf>
    <xf numFmtId="0" fontId="3" fillId="0" borderId="0" xfId="0" applyFont="1" applyAlignment="1">
      <alignment horizontal="right" vertical="center" wrapText="1"/>
    </xf>
    <xf numFmtId="0" fontId="1" fillId="0" borderId="10" xfId="0" applyFont="1" applyBorder="1" applyAlignment="1">
      <alignment vertical="center"/>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xf>
    <xf numFmtId="0" fontId="45" fillId="0" borderId="10" xfId="42" applyBorder="1" applyAlignment="1">
      <alignment/>
    </xf>
    <xf numFmtId="0" fontId="14" fillId="0" borderId="10" xfId="0" applyFont="1" applyBorder="1" applyAlignment="1">
      <alignment horizontal="center" vertical="top" wrapText="1"/>
    </xf>
    <xf numFmtId="2" fontId="1" fillId="0" borderId="10" xfId="0" applyNumberFormat="1" applyFont="1" applyBorder="1" applyAlignment="1">
      <alignment horizontal="center" vertical="top"/>
    </xf>
    <xf numFmtId="179" fontId="1" fillId="0" borderId="10" xfId="0" applyNumberFormat="1" applyFont="1" applyBorder="1" applyAlignment="1">
      <alignment horizontal="center" vertical="top"/>
    </xf>
    <xf numFmtId="0" fontId="16" fillId="0" borderId="10" xfId="53" applyFont="1" applyBorder="1" applyAlignment="1">
      <alignment horizontal="left" vertical="top" wrapText="1"/>
      <protection/>
    </xf>
    <xf numFmtId="0" fontId="17" fillId="0" borderId="10" xfId="53" applyFont="1" applyBorder="1" applyAlignment="1">
      <alignment horizontal="center" vertical="top"/>
      <protection/>
    </xf>
    <xf numFmtId="2" fontId="17" fillId="0" borderId="10" xfId="53" applyNumberFormat="1" applyFont="1" applyBorder="1" applyAlignment="1">
      <alignment horizontal="center" vertical="top"/>
      <protection/>
    </xf>
    <xf numFmtId="0" fontId="18" fillId="0" borderId="10" xfId="53" applyFont="1" applyBorder="1" applyAlignment="1">
      <alignment horizontal="center" vertical="top"/>
      <protection/>
    </xf>
    <xf numFmtId="2" fontId="18" fillId="0" borderId="10" xfId="53" applyNumberFormat="1" applyFont="1" applyBorder="1" applyAlignment="1">
      <alignment horizontal="center" vertical="top"/>
      <protection/>
    </xf>
    <xf numFmtId="0" fontId="16" fillId="0" borderId="10" xfId="53" applyFont="1" applyBorder="1" applyAlignment="1">
      <alignment horizontal="center" vertical="top" wrapText="1"/>
      <protection/>
    </xf>
    <xf numFmtId="0" fontId="19" fillId="0" borderId="10" xfId="0" applyFont="1" applyBorder="1" applyAlignment="1">
      <alignment horizontal="center" vertical="center" wrapText="1"/>
    </xf>
    <xf numFmtId="14" fontId="58" fillId="0" borderId="0" xfId="0" applyNumberFormat="1" applyFont="1" applyAlignment="1">
      <alignment/>
    </xf>
    <xf numFmtId="0" fontId="1" fillId="0" borderId="11" xfId="0" applyFont="1" applyBorder="1" applyAlignment="1">
      <alignment vertical="center" wrapText="1"/>
    </xf>
    <xf numFmtId="176" fontId="1" fillId="0" borderId="10" xfId="0" applyNumberFormat="1" applyFont="1" applyBorder="1" applyAlignment="1">
      <alignment horizontal="center" vertical="center"/>
    </xf>
    <xf numFmtId="176" fontId="1" fillId="0" borderId="10" xfId="0" applyNumberFormat="1" applyFont="1" applyBorder="1" applyAlignment="1">
      <alignment horizontal="center" vertical="top"/>
    </xf>
    <xf numFmtId="0" fontId="3" fillId="0" borderId="0" xfId="0" applyFont="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0" fillId="0" borderId="0" xfId="0" applyFont="1" applyAlignment="1">
      <alignment horizontal="center" vertical="center"/>
    </xf>
    <xf numFmtId="0" fontId="7" fillId="0" borderId="12" xfId="0" applyFont="1" applyBorder="1" applyAlignment="1">
      <alignment horizontal="center" vertical="center" wrapText="1"/>
    </xf>
    <xf numFmtId="0" fontId="20"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right" vertical="center" wrapText="1"/>
    </xf>
    <xf numFmtId="0" fontId="3" fillId="0" borderId="0"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0" xfId="0" applyFont="1" applyAlignment="1">
      <alignment horizontal="center" wrapText="1"/>
    </xf>
    <xf numFmtId="0" fontId="13" fillId="0" borderId="10" xfId="53" applyFont="1" applyBorder="1" applyAlignment="1">
      <alignment horizontal="center" vertical="center" wrapText="1"/>
      <protection/>
    </xf>
    <xf numFmtId="0" fontId="13" fillId="0" borderId="11" xfId="53" applyFont="1" applyBorder="1" applyAlignment="1">
      <alignment horizontal="center" vertical="center" wrapText="1"/>
      <protection/>
    </xf>
    <xf numFmtId="0" fontId="13" fillId="0" borderId="15" xfId="53" applyFont="1" applyBorder="1" applyAlignment="1">
      <alignment horizontal="center" vertical="center" wrapText="1"/>
      <protection/>
    </xf>
    <xf numFmtId="0" fontId="13" fillId="0" borderId="16" xfId="53" applyFont="1" applyBorder="1" applyAlignment="1">
      <alignment horizontal="center" vertical="center"/>
      <protection/>
    </xf>
    <xf numFmtId="0" fontId="13" fillId="0" borderId="15" xfId="53" applyFont="1" applyBorder="1" applyAlignment="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rggkh@yande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A9" sqref="A9:I9"/>
    </sheetView>
  </sheetViews>
  <sheetFormatPr defaultColWidth="9.00390625" defaultRowHeight="12.75"/>
  <cols>
    <col min="5" max="5" width="10.125" style="0" bestFit="1" customWidth="1"/>
    <col min="7" max="7" width="11.875" style="0" customWidth="1"/>
    <col min="9" max="9" width="10.25390625" style="0" customWidth="1"/>
  </cols>
  <sheetData>
    <row r="1" spans="7:9" ht="12.75">
      <c r="G1" s="51" t="s">
        <v>81</v>
      </c>
      <c r="H1" s="51"/>
      <c r="I1" s="51"/>
    </row>
    <row r="2" spans="7:9" ht="58.5" customHeight="1">
      <c r="G2" s="57" t="s">
        <v>89</v>
      </c>
      <c r="H2" s="58"/>
      <c r="I2" s="58"/>
    </row>
    <row r="3" spans="7:9" ht="12.75">
      <c r="G3" s="59" t="s">
        <v>82</v>
      </c>
      <c r="H3" s="59"/>
      <c r="I3" s="59"/>
    </row>
    <row r="4" spans="7:9" ht="12.75">
      <c r="G4" s="60" t="s">
        <v>83</v>
      </c>
      <c r="H4" s="60"/>
      <c r="I4" s="60"/>
    </row>
    <row r="5" ht="12.75">
      <c r="H5" s="22"/>
    </row>
    <row r="6" ht="12.75">
      <c r="H6" s="22"/>
    </row>
    <row r="7" ht="12.75">
      <c r="H7" s="22"/>
    </row>
    <row r="8" ht="15.75">
      <c r="A8" s="20"/>
    </row>
    <row r="9" spans="1:9" ht="16.5">
      <c r="A9" s="54" t="s">
        <v>84</v>
      </c>
      <c r="B9" s="54"/>
      <c r="C9" s="54"/>
      <c r="D9" s="54"/>
      <c r="E9" s="54"/>
      <c r="F9" s="54"/>
      <c r="G9" s="54"/>
      <c r="H9" s="54"/>
      <c r="I9" s="54"/>
    </row>
    <row r="10" spans="1:9" ht="16.5">
      <c r="A10" s="54" t="s">
        <v>85</v>
      </c>
      <c r="B10" s="54"/>
      <c r="C10" s="54"/>
      <c r="D10" s="54"/>
      <c r="E10" s="54"/>
      <c r="F10" s="54"/>
      <c r="G10" s="54"/>
      <c r="H10" s="54"/>
      <c r="I10" s="54"/>
    </row>
    <row r="11" spans="1:8" ht="24.75" customHeight="1">
      <c r="A11" s="61" t="s">
        <v>86</v>
      </c>
      <c r="B11" s="61"/>
      <c r="C11" s="61"/>
      <c r="D11" s="61"/>
      <c r="E11" s="55" t="s">
        <v>173</v>
      </c>
      <c r="F11" s="55"/>
      <c r="G11" s="55"/>
      <c r="H11" s="17" t="s">
        <v>164</v>
      </c>
    </row>
    <row r="12" spans="1:8" ht="12.75" customHeight="1">
      <c r="A12" s="18"/>
      <c r="D12" s="62" t="s">
        <v>88</v>
      </c>
      <c r="E12" s="62"/>
      <c r="F12" s="62"/>
      <c r="G12" s="62"/>
      <c r="H12" s="18"/>
    </row>
    <row r="13" spans="1:9" ht="57" customHeight="1">
      <c r="A13" s="52" t="s">
        <v>90</v>
      </c>
      <c r="B13" s="53"/>
      <c r="C13" s="53"/>
      <c r="D13" s="53"/>
      <c r="E13" s="53"/>
      <c r="F13" s="53"/>
      <c r="G13" s="53"/>
      <c r="H13" s="53"/>
      <c r="I13" s="53"/>
    </row>
    <row r="14" spans="1:9" ht="12.75">
      <c r="A14" s="51" t="s">
        <v>87</v>
      </c>
      <c r="B14" s="51"/>
      <c r="C14" s="51"/>
      <c r="D14" s="51"/>
      <c r="E14" s="51"/>
      <c r="F14" s="51"/>
      <c r="G14" s="51"/>
      <c r="H14" s="51"/>
      <c r="I14" s="51"/>
    </row>
    <row r="15" ht="12.75">
      <c r="A15" s="21"/>
    </row>
    <row r="16" spans="1:9" ht="18.75">
      <c r="A16" s="56" t="s">
        <v>182</v>
      </c>
      <c r="B16" s="56"/>
      <c r="C16" s="56"/>
      <c r="D16" s="56"/>
      <c r="E16" s="56"/>
      <c r="F16" s="56"/>
      <c r="G16" s="56"/>
      <c r="H16" s="56"/>
      <c r="I16" s="56"/>
    </row>
    <row r="17" ht="12.75">
      <c r="A17" s="21"/>
    </row>
    <row r="18" spans="1:5" ht="15.75">
      <c r="A18" s="20"/>
      <c r="B18" t="s">
        <v>170</v>
      </c>
      <c r="E18" s="47">
        <v>43976</v>
      </c>
    </row>
  </sheetData>
  <sheetProtection/>
  <mergeCells count="12">
    <mergeCell ref="G1:I1"/>
    <mergeCell ref="G2:I2"/>
    <mergeCell ref="G3:I3"/>
    <mergeCell ref="G4:I4"/>
    <mergeCell ref="A11:D11"/>
    <mergeCell ref="D12:G12"/>
    <mergeCell ref="A14:I14"/>
    <mergeCell ref="A13:I13"/>
    <mergeCell ref="A9:I9"/>
    <mergeCell ref="A10:I10"/>
    <mergeCell ref="E11:G11"/>
    <mergeCell ref="A16:I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selection activeCell="A5" sqref="A5:B5"/>
    </sheetView>
  </sheetViews>
  <sheetFormatPr defaultColWidth="9.00390625" defaultRowHeight="12.75"/>
  <cols>
    <col min="1" max="1" width="30.375" style="0" customWidth="1"/>
    <col min="2" max="2" width="55.125" style="0" customWidth="1"/>
    <col min="7" max="7" width="7.125" style="0" customWidth="1"/>
    <col min="9" max="9" width="18.625" style="0" customWidth="1"/>
  </cols>
  <sheetData>
    <row r="1" ht="12.75">
      <c r="B1" s="30" t="s">
        <v>91</v>
      </c>
    </row>
    <row r="2" spans="2:8" ht="25.5">
      <c r="B2" s="31" t="s">
        <v>158</v>
      </c>
      <c r="C2" s="19"/>
      <c r="D2" s="19"/>
      <c r="E2" s="19"/>
      <c r="F2" s="19"/>
      <c r="G2" s="19"/>
      <c r="H2" s="19"/>
    </row>
    <row r="3" spans="2:8" ht="12.75">
      <c r="B3" s="19"/>
      <c r="C3" s="19"/>
      <c r="D3" s="19"/>
      <c r="E3" s="19"/>
      <c r="F3" s="19"/>
      <c r="G3" s="19"/>
      <c r="H3" s="19"/>
    </row>
    <row r="4" spans="2:8" ht="12.75">
      <c r="B4" s="19"/>
      <c r="C4" s="19"/>
      <c r="D4" s="19"/>
      <c r="E4" s="19"/>
      <c r="F4" s="19"/>
      <c r="G4" s="19"/>
      <c r="H4" s="19"/>
    </row>
    <row r="5" spans="1:2" ht="16.5">
      <c r="A5" s="54" t="s">
        <v>92</v>
      </c>
      <c r="B5" s="54"/>
    </row>
    <row r="6" spans="1:2" ht="16.5">
      <c r="A6" s="23"/>
      <c r="B6" s="23"/>
    </row>
    <row r="7" spans="1:2" ht="16.5">
      <c r="A7" s="23"/>
      <c r="B7" s="23"/>
    </row>
    <row r="8" spans="1:2" ht="30.75" customHeight="1">
      <c r="A8" s="32" t="s">
        <v>93</v>
      </c>
      <c r="B8" s="34" t="s">
        <v>159</v>
      </c>
    </row>
    <row r="9" spans="1:2" ht="15.75">
      <c r="A9" s="32" t="s">
        <v>94</v>
      </c>
      <c r="B9" s="33" t="s">
        <v>160</v>
      </c>
    </row>
    <row r="10" spans="1:2" ht="25.5">
      <c r="A10" s="32" t="s">
        <v>95</v>
      </c>
      <c r="B10" s="34" t="s">
        <v>161</v>
      </c>
    </row>
    <row r="11" spans="1:2" ht="25.5">
      <c r="A11" s="32" t="s">
        <v>96</v>
      </c>
      <c r="B11" s="34" t="s">
        <v>161</v>
      </c>
    </row>
    <row r="12" spans="1:2" ht="15.75">
      <c r="A12" s="32" t="s">
        <v>97</v>
      </c>
      <c r="B12" s="35">
        <v>2112000281</v>
      </c>
    </row>
    <row r="13" spans="1:2" ht="15.75">
      <c r="A13" s="32" t="s">
        <v>98</v>
      </c>
      <c r="B13" s="35">
        <v>211201001</v>
      </c>
    </row>
    <row r="14" spans="1:2" ht="15.75">
      <c r="A14" s="32" t="s">
        <v>99</v>
      </c>
      <c r="B14" s="33" t="s">
        <v>179</v>
      </c>
    </row>
    <row r="15" spans="1:2" ht="15.75">
      <c r="A15" s="32" t="s">
        <v>100</v>
      </c>
      <c r="B15" s="36" t="s">
        <v>183</v>
      </c>
    </row>
    <row r="16" spans="1:2" ht="15.75">
      <c r="A16" s="32" t="s">
        <v>101</v>
      </c>
      <c r="B16" s="33" t="s">
        <v>162</v>
      </c>
    </row>
    <row r="17" spans="1:2" ht="15.75">
      <c r="A17" s="32" t="s">
        <v>102</v>
      </c>
      <c r="B17" s="33" t="s">
        <v>163</v>
      </c>
    </row>
    <row r="18" ht="15.75">
      <c r="A18" s="20"/>
    </row>
  </sheetData>
  <sheetProtection/>
  <mergeCells count="1">
    <mergeCell ref="A5:B5"/>
  </mergeCells>
  <hyperlinks>
    <hyperlink ref="B15" r:id="rId1" display="mrggkh@yandex.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N48"/>
  <sheetViews>
    <sheetView view="pageBreakPreview" zoomScale="66" zoomScaleSheetLayoutView="66" zoomScalePageLayoutView="0" workbookViewId="0" topLeftCell="A1">
      <pane xSplit="3" ySplit="8" topLeftCell="D15" activePane="bottomRight" state="frozen"/>
      <selection pane="topLeft" activeCell="A1" sqref="A1"/>
      <selection pane="topRight" activeCell="D1" sqref="D1"/>
      <selection pane="bottomLeft" activeCell="A9" sqref="A9"/>
      <selection pane="bottomRight" activeCell="A4" sqref="A4:N4"/>
    </sheetView>
  </sheetViews>
  <sheetFormatPr defaultColWidth="9.00390625" defaultRowHeight="12.75"/>
  <cols>
    <col min="1" max="1" width="6.625" style="1" customWidth="1"/>
    <col min="2" max="2" width="31.00390625" style="1" customWidth="1"/>
    <col min="3" max="3" width="9.25390625" style="1" customWidth="1"/>
    <col min="4" max="4" width="18.875" style="1" customWidth="1"/>
    <col min="5" max="5" width="17.875" style="1" customWidth="1"/>
    <col min="6" max="6" width="19.375" style="1" customWidth="1"/>
    <col min="7" max="7" width="16.875" style="1" customWidth="1"/>
    <col min="8" max="8" width="17.875" style="1" customWidth="1"/>
    <col min="9" max="10" width="17.625" style="1" customWidth="1"/>
    <col min="11" max="13" width="17.125" style="1" customWidth="1"/>
    <col min="14" max="14" width="17.375" style="1" customWidth="1"/>
    <col min="15" max="16384" width="9.125" style="1" customWidth="1"/>
  </cols>
  <sheetData>
    <row r="1" spans="11:14" ht="40.5" customHeight="1">
      <c r="K1" s="67" t="s">
        <v>56</v>
      </c>
      <c r="L1" s="67"/>
      <c r="M1" s="67"/>
      <c r="N1" s="67"/>
    </row>
    <row r="4" spans="1:14" ht="31.5" customHeight="1">
      <c r="A4" s="63" t="s">
        <v>79</v>
      </c>
      <c r="B4" s="64"/>
      <c r="C4" s="64"/>
      <c r="D4" s="64"/>
      <c r="E4" s="64"/>
      <c r="F4" s="64"/>
      <c r="G4" s="64"/>
      <c r="H4" s="64"/>
      <c r="I4" s="64"/>
      <c r="J4" s="64"/>
      <c r="K4" s="64"/>
      <c r="L4" s="64"/>
      <c r="M4" s="64"/>
      <c r="N4" s="64"/>
    </row>
    <row r="7" spans="1:14" s="2" customFormat="1" ht="95.25" customHeight="1">
      <c r="A7" s="65" t="s">
        <v>52</v>
      </c>
      <c r="B7" s="65" t="s">
        <v>0</v>
      </c>
      <c r="C7" s="65" t="s">
        <v>1</v>
      </c>
      <c r="D7" s="8" t="s">
        <v>55</v>
      </c>
      <c r="E7" s="8" t="s">
        <v>54</v>
      </c>
      <c r="F7" s="8" t="s">
        <v>55</v>
      </c>
      <c r="G7" s="8" t="s">
        <v>54</v>
      </c>
      <c r="H7" s="8" t="s">
        <v>55</v>
      </c>
      <c r="I7" s="8" t="s">
        <v>54</v>
      </c>
      <c r="J7" s="8" t="s">
        <v>55</v>
      </c>
      <c r="K7" s="8" t="s">
        <v>54</v>
      </c>
      <c r="L7" s="8" t="s">
        <v>55</v>
      </c>
      <c r="M7" s="8" t="s">
        <v>54</v>
      </c>
      <c r="N7" s="48" t="s">
        <v>53</v>
      </c>
    </row>
    <row r="8" spans="1:14" s="2" customFormat="1" ht="15" customHeight="1">
      <c r="A8" s="66"/>
      <c r="B8" s="66"/>
      <c r="C8" s="66"/>
      <c r="D8" s="8" t="s">
        <v>165</v>
      </c>
      <c r="E8" s="8" t="s">
        <v>166</v>
      </c>
      <c r="F8" s="8" t="s">
        <v>166</v>
      </c>
      <c r="G8" s="46" t="s">
        <v>167</v>
      </c>
      <c r="H8" s="46" t="s">
        <v>167</v>
      </c>
      <c r="I8" s="46" t="s">
        <v>168</v>
      </c>
      <c r="J8" s="46" t="s">
        <v>168</v>
      </c>
      <c r="K8" s="46" t="s">
        <v>169</v>
      </c>
      <c r="L8" s="46" t="s">
        <v>169</v>
      </c>
      <c r="M8" s="46" t="s">
        <v>174</v>
      </c>
      <c r="N8" s="46" t="s">
        <v>175</v>
      </c>
    </row>
    <row r="9" spans="1:14" s="4" customFormat="1" ht="42" customHeight="1">
      <c r="A9" s="9" t="s">
        <v>2</v>
      </c>
      <c r="B9" s="10" t="s">
        <v>3</v>
      </c>
      <c r="C9" s="9"/>
      <c r="D9" s="11"/>
      <c r="E9" s="11"/>
      <c r="F9" s="11"/>
      <c r="G9" s="11"/>
      <c r="H9" s="11"/>
      <c r="I9" s="11"/>
      <c r="J9" s="11"/>
      <c r="K9" s="11"/>
      <c r="L9" s="11"/>
      <c r="M9" s="11"/>
      <c r="N9" s="11"/>
    </row>
    <row r="10" spans="1:14" s="4" customFormat="1" ht="37.5" customHeight="1">
      <c r="A10" s="9" t="s">
        <v>4</v>
      </c>
      <c r="B10" s="10" t="s">
        <v>5</v>
      </c>
      <c r="C10" s="9" t="s">
        <v>6</v>
      </c>
      <c r="D10" s="11">
        <v>5782.34</v>
      </c>
      <c r="E10" s="11">
        <v>5799.05</v>
      </c>
      <c r="F10" s="38">
        <v>6044</v>
      </c>
      <c r="G10" s="11">
        <v>6543.87</v>
      </c>
      <c r="H10" s="11">
        <v>4472.22</v>
      </c>
      <c r="I10" s="38">
        <v>6479.9</v>
      </c>
      <c r="J10" s="38">
        <v>6545.39</v>
      </c>
      <c r="K10" s="11">
        <v>12234.48</v>
      </c>
      <c r="L10" s="11">
        <v>12597.49</v>
      </c>
      <c r="M10" s="11">
        <v>16459.53</v>
      </c>
      <c r="N10" s="11">
        <v>16669.91</v>
      </c>
    </row>
    <row r="11" spans="1:14" s="4" customFormat="1" ht="36.75" customHeight="1">
      <c r="A11" s="9" t="s">
        <v>7</v>
      </c>
      <c r="B11" s="10" t="s">
        <v>8</v>
      </c>
      <c r="C11" s="9" t="s">
        <v>6</v>
      </c>
      <c r="D11" s="11">
        <v>463.88</v>
      </c>
      <c r="E11" s="38">
        <v>491.35</v>
      </c>
      <c r="F11" s="11">
        <v>-486.04</v>
      </c>
      <c r="G11" s="11">
        <v>503.59</v>
      </c>
      <c r="H11" s="38">
        <v>-1273</v>
      </c>
      <c r="I11" s="11">
        <v>440.48</v>
      </c>
      <c r="J11" s="38">
        <v>-1943</v>
      </c>
      <c r="K11" s="11">
        <v>177.63</v>
      </c>
      <c r="L11" s="11">
        <v>3321.49</v>
      </c>
      <c r="M11" s="11">
        <v>184.53</v>
      </c>
      <c r="N11" s="11">
        <v>200.41</v>
      </c>
    </row>
    <row r="12" spans="1:14" s="4" customFormat="1" ht="59.25" customHeight="1">
      <c r="A12" s="9" t="s">
        <v>9</v>
      </c>
      <c r="B12" s="10" t="s">
        <v>10</v>
      </c>
      <c r="C12" s="9" t="s">
        <v>6</v>
      </c>
      <c r="D12" s="11">
        <v>719.98</v>
      </c>
      <c r="E12" s="11">
        <v>760.72</v>
      </c>
      <c r="F12" s="11">
        <v>746.03</v>
      </c>
      <c r="G12" s="11">
        <v>772.96</v>
      </c>
      <c r="H12" s="11">
        <v>837.97</v>
      </c>
      <c r="I12" s="11">
        <v>709.85</v>
      </c>
      <c r="J12" s="11">
        <v>831.44</v>
      </c>
      <c r="K12" s="11">
        <v>548.84</v>
      </c>
      <c r="L12" s="11">
        <v>470.21</v>
      </c>
      <c r="M12" s="11">
        <v>588.7</v>
      </c>
      <c r="N12" s="11">
        <v>626.19</v>
      </c>
    </row>
    <row r="13" spans="1:14" s="4" customFormat="1" ht="32.25" customHeight="1">
      <c r="A13" s="9" t="s">
        <v>11</v>
      </c>
      <c r="B13" s="10" t="s">
        <v>12</v>
      </c>
      <c r="C13" s="9" t="s">
        <v>6</v>
      </c>
      <c r="D13" s="11">
        <v>-182.61</v>
      </c>
      <c r="E13" s="11">
        <v>0</v>
      </c>
      <c r="F13" s="11">
        <v>-1128.28</v>
      </c>
      <c r="G13" s="11">
        <v>0</v>
      </c>
      <c r="H13" s="38">
        <v>-1294</v>
      </c>
      <c r="I13" s="11">
        <v>0</v>
      </c>
      <c r="J13" s="38">
        <v>-1948</v>
      </c>
      <c r="K13" s="11">
        <v>0</v>
      </c>
      <c r="L13" s="11">
        <v>3306</v>
      </c>
      <c r="M13" s="11">
        <v>0</v>
      </c>
      <c r="N13" s="11">
        <v>0</v>
      </c>
    </row>
    <row r="14" spans="1:14" s="4" customFormat="1" ht="41.25" customHeight="1">
      <c r="A14" s="9" t="s">
        <v>13</v>
      </c>
      <c r="B14" s="10" t="s">
        <v>14</v>
      </c>
      <c r="C14" s="9"/>
      <c r="D14" s="11"/>
      <c r="E14" s="11"/>
      <c r="F14" s="11"/>
      <c r="G14" s="11"/>
      <c r="H14" s="11"/>
      <c r="I14" s="11"/>
      <c r="J14" s="11"/>
      <c r="K14" s="11"/>
      <c r="L14" s="11"/>
      <c r="M14" s="11"/>
      <c r="N14" s="11"/>
    </row>
    <row r="15" spans="1:14" s="4" customFormat="1" ht="50.25" customHeight="1">
      <c r="A15" s="9" t="s">
        <v>15</v>
      </c>
      <c r="B15" s="10" t="s">
        <v>65</v>
      </c>
      <c r="C15" s="9" t="s">
        <v>16</v>
      </c>
      <c r="D15" s="38">
        <f aca="true" t="shared" si="0" ref="D15:N15">D11/D10*100</f>
        <v>8.022357730607332</v>
      </c>
      <c r="E15" s="38">
        <f t="shared" si="0"/>
        <v>8.472939533199403</v>
      </c>
      <c r="F15" s="38">
        <f t="shared" si="0"/>
        <v>-8.041694242223693</v>
      </c>
      <c r="G15" s="38">
        <f t="shared" si="0"/>
        <v>7.695599087390183</v>
      </c>
      <c r="H15" s="38">
        <f t="shared" si="0"/>
        <v>-28.464610417197722</v>
      </c>
      <c r="I15" s="38">
        <f t="shared" si="0"/>
        <v>6.797635765984043</v>
      </c>
      <c r="J15" s="38">
        <f t="shared" si="0"/>
        <v>-29.68501494945297</v>
      </c>
      <c r="K15" s="38">
        <f t="shared" si="0"/>
        <v>1.451880259724974</v>
      </c>
      <c r="L15" s="38">
        <f t="shared" si="0"/>
        <v>26.366284077224904</v>
      </c>
      <c r="M15" s="38">
        <f>M11/M10*100</f>
        <v>1.1211134218291774</v>
      </c>
      <c r="N15" s="38">
        <f t="shared" si="0"/>
        <v>1.2022260468112906</v>
      </c>
    </row>
    <row r="16" spans="1:14" s="4" customFormat="1" ht="58.5" customHeight="1">
      <c r="A16" s="9" t="s">
        <v>17</v>
      </c>
      <c r="B16" s="10" t="s">
        <v>64</v>
      </c>
      <c r="C16" s="9"/>
      <c r="D16" s="11"/>
      <c r="E16" s="11"/>
      <c r="F16" s="11"/>
      <c r="G16" s="11"/>
      <c r="H16" s="11"/>
      <c r="I16" s="11"/>
      <c r="J16" s="11"/>
      <c r="K16" s="11"/>
      <c r="L16" s="11"/>
      <c r="M16" s="11"/>
      <c r="N16" s="11"/>
    </row>
    <row r="17" spans="1:14" s="4" customFormat="1" ht="60.75" customHeight="1">
      <c r="A17" s="9" t="s">
        <v>18</v>
      </c>
      <c r="B17" s="10" t="s">
        <v>57</v>
      </c>
      <c r="C17" s="9" t="s">
        <v>19</v>
      </c>
      <c r="D17" s="11"/>
      <c r="E17" s="11"/>
      <c r="F17" s="11"/>
      <c r="G17" s="11"/>
      <c r="H17" s="11"/>
      <c r="I17" s="11"/>
      <c r="J17" s="11"/>
      <c r="K17" s="11"/>
      <c r="L17" s="11"/>
      <c r="M17" s="11"/>
      <c r="N17" s="11"/>
    </row>
    <row r="18" spans="1:14" s="4" customFormat="1" ht="39.75" customHeight="1">
      <c r="A18" s="9" t="s">
        <v>20</v>
      </c>
      <c r="B18" s="10" t="s">
        <v>58</v>
      </c>
      <c r="C18" s="9" t="s">
        <v>21</v>
      </c>
      <c r="D18" s="11"/>
      <c r="E18" s="11"/>
      <c r="F18" s="11"/>
      <c r="G18" s="11"/>
      <c r="H18" s="11"/>
      <c r="I18" s="11"/>
      <c r="J18" s="11"/>
      <c r="K18" s="11"/>
      <c r="L18" s="11"/>
      <c r="M18" s="11"/>
      <c r="N18" s="11"/>
    </row>
    <row r="19" spans="1:14" s="5" customFormat="1" ht="24.75" customHeight="1">
      <c r="A19" s="12" t="s">
        <v>22</v>
      </c>
      <c r="B19" s="13" t="s">
        <v>59</v>
      </c>
      <c r="C19" s="12" t="s">
        <v>19</v>
      </c>
      <c r="D19" s="14">
        <v>0.7169</v>
      </c>
      <c r="E19" s="14">
        <v>0.7679</v>
      </c>
      <c r="F19" s="14">
        <v>0.7358</v>
      </c>
      <c r="G19" s="14">
        <v>0.9873</v>
      </c>
      <c r="H19" s="14">
        <v>0.8616</v>
      </c>
      <c r="I19" s="14">
        <v>0.8019</v>
      </c>
      <c r="J19" s="14">
        <v>0.7602</v>
      </c>
      <c r="K19" s="14">
        <v>1.0787</v>
      </c>
      <c r="L19" s="14">
        <v>1.0398</v>
      </c>
      <c r="M19" s="14">
        <f>K19</f>
        <v>1.0787</v>
      </c>
      <c r="N19" s="14">
        <v>1.1224</v>
      </c>
    </row>
    <row r="20" spans="1:14" s="4" customFormat="1" ht="60" customHeight="1">
      <c r="A20" s="9" t="s">
        <v>60</v>
      </c>
      <c r="B20" s="10" t="s">
        <v>61</v>
      </c>
      <c r="C20" s="9" t="s">
        <v>185</v>
      </c>
      <c r="D20" s="15">
        <v>6279.8</v>
      </c>
      <c r="E20" s="15">
        <v>6735.8</v>
      </c>
      <c r="F20" s="15">
        <v>6427.4</v>
      </c>
      <c r="G20" s="49">
        <v>9600</v>
      </c>
      <c r="H20" s="15">
        <v>6550.7</v>
      </c>
      <c r="I20" s="49">
        <v>7797</v>
      </c>
      <c r="J20" s="49">
        <v>7876</v>
      </c>
      <c r="K20" s="15">
        <v>10492.2</v>
      </c>
      <c r="L20" s="49">
        <v>10805</v>
      </c>
      <c r="M20" s="15">
        <v>10946.6</v>
      </c>
      <c r="N20" s="15">
        <f>M20</f>
        <v>10946.6</v>
      </c>
    </row>
    <row r="21" spans="1:14" s="4" customFormat="1" ht="76.5" customHeight="1">
      <c r="A21" s="9" t="s">
        <v>23</v>
      </c>
      <c r="B21" s="10" t="s">
        <v>62</v>
      </c>
      <c r="C21" s="9" t="s">
        <v>186</v>
      </c>
      <c r="D21" s="11">
        <f aca="true" t="shared" si="1" ref="D21:N21">D20</f>
        <v>6279.8</v>
      </c>
      <c r="E21" s="11">
        <f t="shared" si="1"/>
        <v>6735.8</v>
      </c>
      <c r="F21" s="11">
        <f t="shared" si="1"/>
        <v>6427.4</v>
      </c>
      <c r="G21" s="50">
        <f t="shared" si="1"/>
        <v>9600</v>
      </c>
      <c r="H21" s="11">
        <f>H20</f>
        <v>6550.7</v>
      </c>
      <c r="I21" s="50">
        <f t="shared" si="1"/>
        <v>7797</v>
      </c>
      <c r="J21" s="50">
        <f>J20</f>
        <v>7876</v>
      </c>
      <c r="K21" s="11">
        <f t="shared" si="1"/>
        <v>10492.2</v>
      </c>
      <c r="L21" s="50">
        <f t="shared" si="1"/>
        <v>10805</v>
      </c>
      <c r="M21" s="11">
        <f t="shared" si="1"/>
        <v>10946.6</v>
      </c>
      <c r="N21" s="11">
        <f t="shared" si="1"/>
        <v>10946.6</v>
      </c>
    </row>
    <row r="22" spans="1:14" s="4" customFormat="1" ht="102.75" customHeight="1">
      <c r="A22" s="9" t="s">
        <v>24</v>
      </c>
      <c r="B22" s="10" t="s">
        <v>63</v>
      </c>
      <c r="C22" s="9" t="s">
        <v>16</v>
      </c>
      <c r="D22" s="11">
        <v>17.6188</v>
      </c>
      <c r="E22" s="11">
        <v>9.9546</v>
      </c>
      <c r="F22" s="11">
        <v>17.5617</v>
      </c>
      <c r="G22" s="11">
        <v>9.9546</v>
      </c>
      <c r="H22" s="11">
        <v>15.2645</v>
      </c>
      <c r="I22" s="11">
        <v>9.9542</v>
      </c>
      <c r="J22" s="11">
        <v>16.1644</v>
      </c>
      <c r="K22" s="11">
        <v>9.955</v>
      </c>
      <c r="L22" s="11">
        <v>15.6992</v>
      </c>
      <c r="M22" s="11">
        <v>9.9547</v>
      </c>
      <c r="N22" s="39">
        <v>9.955</v>
      </c>
    </row>
    <row r="23" spans="1:14" s="4" customFormat="1" ht="307.5" customHeight="1">
      <c r="A23" s="9" t="s">
        <v>25</v>
      </c>
      <c r="B23" s="10" t="s">
        <v>66</v>
      </c>
      <c r="C23" s="9"/>
      <c r="D23" s="37" t="s">
        <v>176</v>
      </c>
      <c r="E23" s="37" t="s">
        <v>177</v>
      </c>
      <c r="F23" s="37" t="s">
        <v>177</v>
      </c>
      <c r="G23" s="37" t="s">
        <v>178</v>
      </c>
      <c r="H23" s="37" t="s">
        <v>178</v>
      </c>
      <c r="I23" s="37" t="s">
        <v>178</v>
      </c>
      <c r="J23" s="37" t="str">
        <f>I23</f>
        <v>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23.03.2017 г. </v>
      </c>
      <c r="K23" s="37" t="s">
        <v>178</v>
      </c>
      <c r="L23" s="37" t="s">
        <v>178</v>
      </c>
      <c r="M23" s="37" t="s">
        <v>184</v>
      </c>
      <c r="N23" s="37" t="s">
        <v>184</v>
      </c>
    </row>
    <row r="24" spans="1:14" s="4" customFormat="1" ht="86.25" customHeight="1">
      <c r="A24" s="9" t="s">
        <v>26</v>
      </c>
      <c r="B24" s="10" t="s">
        <v>67</v>
      </c>
      <c r="C24" s="9" t="s">
        <v>21</v>
      </c>
      <c r="D24" s="11"/>
      <c r="E24" s="11"/>
      <c r="F24" s="11"/>
      <c r="G24" s="11"/>
      <c r="H24" s="11"/>
      <c r="I24" s="11"/>
      <c r="J24" s="11"/>
      <c r="K24" s="11"/>
      <c r="L24" s="11"/>
      <c r="M24" s="11"/>
      <c r="N24" s="11"/>
    </row>
    <row r="25" spans="1:14" s="4" customFormat="1" ht="72" customHeight="1">
      <c r="A25" s="9" t="s">
        <v>27</v>
      </c>
      <c r="B25" s="10" t="s">
        <v>28</v>
      </c>
      <c r="C25" s="9" t="s">
        <v>6</v>
      </c>
      <c r="D25" s="11">
        <f>D10</f>
        <v>5782.34</v>
      </c>
      <c r="E25" s="11">
        <f aca="true" t="shared" si="2" ref="E25:M25">E10</f>
        <v>5799.05</v>
      </c>
      <c r="F25" s="11">
        <f t="shared" si="2"/>
        <v>6044</v>
      </c>
      <c r="G25" s="11">
        <f t="shared" si="2"/>
        <v>6543.87</v>
      </c>
      <c r="H25" s="11">
        <f t="shared" si="2"/>
        <v>4472.22</v>
      </c>
      <c r="I25" s="11">
        <f t="shared" si="2"/>
        <v>6479.9</v>
      </c>
      <c r="J25" s="11">
        <f t="shared" si="2"/>
        <v>6545.39</v>
      </c>
      <c r="K25" s="11">
        <f t="shared" si="2"/>
        <v>12234.48</v>
      </c>
      <c r="L25" s="11">
        <f t="shared" si="2"/>
        <v>12597.49</v>
      </c>
      <c r="M25" s="11">
        <f t="shared" si="2"/>
        <v>16459.53</v>
      </c>
      <c r="N25" s="11">
        <f>N10</f>
        <v>16669.91</v>
      </c>
    </row>
    <row r="26" spans="1:14" s="4" customFormat="1" ht="90" customHeight="1">
      <c r="A26" s="9" t="s">
        <v>29</v>
      </c>
      <c r="B26" s="10" t="s">
        <v>69</v>
      </c>
      <c r="C26" s="9" t="s">
        <v>6</v>
      </c>
      <c r="D26" s="11">
        <v>2846.77</v>
      </c>
      <c r="E26" s="11">
        <v>3114.07</v>
      </c>
      <c r="F26" s="11">
        <v>3004.37</v>
      </c>
      <c r="G26" s="11">
        <v>3227.82</v>
      </c>
      <c r="H26" s="11">
        <v>2230.93</v>
      </c>
      <c r="I26" s="11">
        <v>3313.78</v>
      </c>
      <c r="J26" s="11">
        <v>3417.1</v>
      </c>
      <c r="K26" s="11">
        <v>9017.04</v>
      </c>
      <c r="L26" s="11">
        <v>5129.21</v>
      </c>
      <c r="M26" s="11">
        <v>9367.31</v>
      </c>
      <c r="N26" s="38">
        <v>10173.57</v>
      </c>
    </row>
    <row r="27" spans="1:14" s="4" customFormat="1" ht="27" customHeight="1">
      <c r="A27" s="9"/>
      <c r="B27" s="10" t="s">
        <v>68</v>
      </c>
      <c r="C27" s="9"/>
      <c r="D27" s="11"/>
      <c r="E27" s="11"/>
      <c r="F27" s="11"/>
      <c r="G27" s="11"/>
      <c r="H27" s="11"/>
      <c r="I27" s="11"/>
      <c r="J27" s="11"/>
      <c r="K27" s="11"/>
      <c r="L27" s="11"/>
      <c r="M27" s="11"/>
      <c r="N27" s="11"/>
    </row>
    <row r="28" spans="1:14" s="4" customFormat="1" ht="27" customHeight="1">
      <c r="A28" s="9"/>
      <c r="B28" s="10" t="s">
        <v>30</v>
      </c>
      <c r="C28" s="9"/>
      <c r="D28" s="11">
        <v>1726.94</v>
      </c>
      <c r="E28" s="11">
        <v>1345.43</v>
      </c>
      <c r="F28" s="11">
        <v>1521.1</v>
      </c>
      <c r="G28" s="11">
        <v>1394.58</v>
      </c>
      <c r="H28" s="11">
        <v>1394.58</v>
      </c>
      <c r="I28" s="11">
        <v>1431.72</v>
      </c>
      <c r="J28" s="11">
        <v>2095.46</v>
      </c>
      <c r="K28" s="11">
        <v>3895.81</v>
      </c>
      <c r="L28" s="11">
        <v>2264.74</v>
      </c>
      <c r="M28" s="11">
        <v>4047.15</v>
      </c>
      <c r="N28" s="11">
        <v>4395.5</v>
      </c>
    </row>
    <row r="29" spans="1:14" s="4" customFormat="1" ht="27" customHeight="1">
      <c r="A29" s="9"/>
      <c r="B29" s="10" t="s">
        <v>31</v>
      </c>
      <c r="C29" s="9"/>
      <c r="D29" s="11">
        <v>305.51</v>
      </c>
      <c r="E29" s="11">
        <v>686.42</v>
      </c>
      <c r="F29" s="11">
        <v>650.39</v>
      </c>
      <c r="G29" s="11">
        <v>711.49</v>
      </c>
      <c r="H29" s="11">
        <v>66.4</v>
      </c>
      <c r="I29" s="11">
        <v>730.44</v>
      </c>
      <c r="J29" s="11">
        <v>141.95</v>
      </c>
      <c r="K29" s="11">
        <v>1987.58</v>
      </c>
      <c r="L29" s="38">
        <v>1358</v>
      </c>
      <c r="M29" s="11">
        <v>2064.78</v>
      </c>
      <c r="N29" s="11">
        <v>2242.5</v>
      </c>
    </row>
    <row r="30" spans="1:14" s="4" customFormat="1" ht="27" customHeight="1">
      <c r="A30" s="9"/>
      <c r="B30" s="10" t="s">
        <v>32</v>
      </c>
      <c r="C30" s="9"/>
      <c r="D30" s="11">
        <v>106.34</v>
      </c>
      <c r="E30" s="38">
        <v>147.1</v>
      </c>
      <c r="F30" s="11">
        <v>104.72</v>
      </c>
      <c r="G30" s="11">
        <v>152.48</v>
      </c>
      <c r="H30" s="11">
        <v>119.49</v>
      </c>
      <c r="I30" s="11">
        <v>156.54</v>
      </c>
      <c r="J30" s="11">
        <v>182.04</v>
      </c>
      <c r="K30" s="11">
        <v>425.96</v>
      </c>
      <c r="L30" s="11">
        <v>125.51</v>
      </c>
      <c r="M30" s="11">
        <v>442.51</v>
      </c>
      <c r="N30" s="38">
        <v>480.59</v>
      </c>
    </row>
    <row r="31" spans="1:14" s="4" customFormat="1" ht="85.5" customHeight="1">
      <c r="A31" s="9" t="s">
        <v>33</v>
      </c>
      <c r="B31" s="10" t="s">
        <v>70</v>
      </c>
      <c r="C31" s="9" t="s">
        <v>6</v>
      </c>
      <c r="D31" s="11">
        <v>1188.64</v>
      </c>
      <c r="E31" s="11">
        <v>1152.07</v>
      </c>
      <c r="F31" s="11">
        <v>1212.4</v>
      </c>
      <c r="G31" s="11">
        <v>1163.67</v>
      </c>
      <c r="H31" s="11">
        <v>1242.91</v>
      </c>
      <c r="I31" s="11">
        <v>1126.25</v>
      </c>
      <c r="J31" s="11">
        <v>1460.06</v>
      </c>
      <c r="K31" s="11">
        <v>1656.95</v>
      </c>
      <c r="L31" s="11">
        <v>1139.76</v>
      </c>
      <c r="M31" s="11">
        <v>1745.17</v>
      </c>
      <c r="N31" s="38">
        <v>1875.2</v>
      </c>
    </row>
    <row r="32" spans="1:14" s="4" customFormat="1" ht="60.75" customHeight="1">
      <c r="A32" s="9" t="s">
        <v>34</v>
      </c>
      <c r="B32" s="10" t="s">
        <v>71</v>
      </c>
      <c r="C32" s="9" t="s">
        <v>6</v>
      </c>
      <c r="D32" s="38">
        <v>469.27</v>
      </c>
      <c r="E32" s="11">
        <v>0</v>
      </c>
      <c r="F32" s="11">
        <v>0</v>
      </c>
      <c r="G32" s="11">
        <v>-116.92</v>
      </c>
      <c r="H32" s="11">
        <v>969.17</v>
      </c>
      <c r="I32" s="11">
        <v>2.98</v>
      </c>
      <c r="J32" s="11">
        <v>0</v>
      </c>
      <c r="K32" s="11">
        <v>-1319.37</v>
      </c>
      <c r="L32" s="11">
        <v>1831.72</v>
      </c>
      <c r="M32" s="11">
        <v>2111.67</v>
      </c>
      <c r="N32" s="11">
        <v>1199.66</v>
      </c>
    </row>
    <row r="33" spans="1:14" s="4" customFormat="1" ht="73.5" customHeight="1">
      <c r="A33" s="9" t="s">
        <v>35</v>
      </c>
      <c r="B33" s="10" t="s">
        <v>80</v>
      </c>
      <c r="C33" s="9" t="s">
        <v>6</v>
      </c>
      <c r="D33" s="11">
        <v>609.07</v>
      </c>
      <c r="E33" s="11">
        <v>-83.34</v>
      </c>
      <c r="F33" s="11">
        <v>0</v>
      </c>
      <c r="G33" s="11">
        <v>709.37</v>
      </c>
      <c r="H33" s="11">
        <v>669.03</v>
      </c>
      <c r="I33" s="11">
        <v>644.57</v>
      </c>
      <c r="J33" s="11">
        <v>644.57</v>
      </c>
      <c r="K33" s="11">
        <v>269.37</v>
      </c>
      <c r="L33" s="11">
        <v>269.37</v>
      </c>
      <c r="M33" s="11">
        <v>404.17</v>
      </c>
      <c r="N33" s="11">
        <v>425.78</v>
      </c>
    </row>
    <row r="34" spans="1:14" s="4" customFormat="1" ht="395.25" customHeight="1">
      <c r="A34" s="9" t="s">
        <v>36</v>
      </c>
      <c r="B34" s="10" t="s">
        <v>37</v>
      </c>
      <c r="C34" s="9"/>
      <c r="D34" s="37" t="s">
        <v>171</v>
      </c>
      <c r="E34" s="37" t="s">
        <v>171</v>
      </c>
      <c r="F34" s="37" t="s">
        <v>171</v>
      </c>
      <c r="G34" s="37" t="s">
        <v>172</v>
      </c>
      <c r="H34" s="37" t="s">
        <v>172</v>
      </c>
      <c r="I34" s="37" t="s">
        <v>172</v>
      </c>
      <c r="J34" s="37" t="str">
        <f>I34</f>
        <v>Инвестиционная программа  МУП ЖКХ "Моргаушское" по техническому перевооружению и реконструкции объектов электросетевого хозяйства на 2015 - 2019 годы утвердена Министерством строительства, архитектуры и жилищно-коммунального хозяйства Чувашской Республики приказом от 30.04.2015 г. № 03/1-03/212, приказом от 15.06.2016 г. № 03/1-03/403</v>
      </c>
      <c r="K34" s="37" t="s">
        <v>172</v>
      </c>
      <c r="L34" s="37" t="s">
        <v>172</v>
      </c>
      <c r="M34" s="37" t="s">
        <v>181</v>
      </c>
      <c r="N34" s="37" t="s">
        <v>181</v>
      </c>
    </row>
    <row r="35" spans="1:14" s="4" customFormat="1" ht="27" customHeight="1">
      <c r="A35" s="9"/>
      <c r="B35" s="16" t="s">
        <v>38</v>
      </c>
      <c r="C35" s="9"/>
      <c r="D35" s="11"/>
      <c r="E35" s="11"/>
      <c r="F35" s="11"/>
      <c r="G35" s="11"/>
      <c r="H35" s="11"/>
      <c r="I35" s="11"/>
      <c r="J35" s="11"/>
      <c r="K35" s="11"/>
      <c r="L35" s="11"/>
      <c r="M35" s="11"/>
      <c r="N35" s="11"/>
    </row>
    <row r="36" spans="1:14" s="4" customFormat="1" ht="30.75" customHeight="1">
      <c r="A36" s="9"/>
      <c r="B36" s="10" t="s">
        <v>72</v>
      </c>
      <c r="C36" s="9" t="s">
        <v>39</v>
      </c>
      <c r="D36" s="11">
        <v>418.58</v>
      </c>
      <c r="E36" s="11">
        <v>148.7</v>
      </c>
      <c r="F36" s="11">
        <v>192.93</v>
      </c>
      <c r="G36" s="11">
        <v>148.7</v>
      </c>
      <c r="H36" s="11">
        <v>148.7</v>
      </c>
      <c r="I36" s="11">
        <v>148.7</v>
      </c>
      <c r="J36" s="11">
        <v>471.41</v>
      </c>
      <c r="K36" s="11">
        <f>J36</f>
        <v>471.41</v>
      </c>
      <c r="L36" s="11">
        <v>483.21</v>
      </c>
      <c r="M36" s="11">
        <v>483.21</v>
      </c>
      <c r="N36" s="38">
        <v>520.521</v>
      </c>
    </row>
    <row r="37" spans="1:14" s="4" customFormat="1" ht="47.25">
      <c r="A37" s="9"/>
      <c r="B37" s="10" t="s">
        <v>73</v>
      </c>
      <c r="C37" s="9" t="s">
        <v>40</v>
      </c>
      <c r="D37" s="38">
        <f>D26/D36</f>
        <v>6.801017726599455</v>
      </c>
      <c r="E37" s="38">
        <f aca="true" t="shared" si="3" ref="E37:J37">E26/E36</f>
        <v>20.941963685272363</v>
      </c>
      <c r="F37" s="38">
        <f t="shared" si="3"/>
        <v>15.57233193386202</v>
      </c>
      <c r="G37" s="38">
        <f t="shared" si="3"/>
        <v>21.706926698049767</v>
      </c>
      <c r="H37" s="38">
        <f t="shared" si="3"/>
        <v>15.002891728312038</v>
      </c>
      <c r="I37" s="38">
        <f t="shared" si="3"/>
        <v>22.285003362474786</v>
      </c>
      <c r="J37" s="38">
        <f t="shared" si="3"/>
        <v>7.248679493434589</v>
      </c>
      <c r="K37" s="38">
        <f>K26/K36</f>
        <v>19.127808065166203</v>
      </c>
      <c r="L37" s="38">
        <f>L26/L36</f>
        <v>10.614867241985886</v>
      </c>
      <c r="M37" s="38">
        <f>M26/M36</f>
        <v>19.385588046604994</v>
      </c>
      <c r="N37" s="38">
        <f>N26/N36</f>
        <v>19.54497513068637</v>
      </c>
    </row>
    <row r="38" spans="1:14" s="4" customFormat="1" ht="72.75" customHeight="1">
      <c r="A38" s="9" t="s">
        <v>41</v>
      </c>
      <c r="B38" s="10" t="s">
        <v>42</v>
      </c>
      <c r="C38" s="9"/>
      <c r="D38" s="11"/>
      <c r="E38" s="11"/>
      <c r="F38" s="11"/>
      <c r="G38" s="11"/>
      <c r="H38" s="11"/>
      <c r="I38" s="11"/>
      <c r="J38" s="11"/>
      <c r="K38" s="11"/>
      <c r="L38" s="11"/>
      <c r="M38" s="11"/>
      <c r="N38" s="11"/>
    </row>
    <row r="39" spans="1:14" s="4" customFormat="1" ht="41.25" customHeight="1">
      <c r="A39" s="9" t="s">
        <v>43</v>
      </c>
      <c r="B39" s="10" t="s">
        <v>44</v>
      </c>
      <c r="C39" s="9" t="s">
        <v>45</v>
      </c>
      <c r="D39" s="11">
        <v>7.83</v>
      </c>
      <c r="E39" s="11">
        <v>6</v>
      </c>
      <c r="F39" s="11">
        <v>7.37</v>
      </c>
      <c r="G39" s="11">
        <v>6</v>
      </c>
      <c r="H39" s="11">
        <v>6.49</v>
      </c>
      <c r="I39" s="11">
        <f>G39</f>
        <v>6</v>
      </c>
      <c r="J39" s="11">
        <v>7.6</v>
      </c>
      <c r="K39" s="11">
        <v>13</v>
      </c>
      <c r="L39" s="11">
        <v>7.5</v>
      </c>
      <c r="M39" s="11">
        <f>K39</f>
        <v>13</v>
      </c>
      <c r="N39" s="11">
        <f>M39</f>
        <v>13</v>
      </c>
    </row>
    <row r="40" spans="1:14" s="4" customFormat="1" ht="78.75">
      <c r="A40" s="9" t="s">
        <v>46</v>
      </c>
      <c r="B40" s="10" t="s">
        <v>47</v>
      </c>
      <c r="C40" s="9" t="s">
        <v>74</v>
      </c>
      <c r="D40" s="38">
        <f>D28/12/D39*1000</f>
        <v>18379.52320136228</v>
      </c>
      <c r="E40" s="38">
        <f>E28/12/E39*1000</f>
        <v>18686.52777777778</v>
      </c>
      <c r="F40" s="38">
        <f aca="true" t="shared" si="4" ref="F40:N40">F28/12/F39*1000</f>
        <v>17199.231117141564</v>
      </c>
      <c r="G40" s="38">
        <f>G28/12/G39*1000</f>
        <v>19369.166666666664</v>
      </c>
      <c r="H40" s="38">
        <f>H28/12/H39*1000</f>
        <v>17906.77966101695</v>
      </c>
      <c r="I40" s="38">
        <f t="shared" si="4"/>
        <v>19885</v>
      </c>
      <c r="J40" s="38">
        <f t="shared" si="4"/>
        <v>22976.535087719298</v>
      </c>
      <c r="K40" s="38">
        <f t="shared" si="4"/>
        <v>24973.141025641024</v>
      </c>
      <c r="L40" s="38">
        <f t="shared" si="4"/>
        <v>25163.777777777777</v>
      </c>
      <c r="M40" s="38">
        <f>M28/12/M39*1000</f>
        <v>25943.269230769227</v>
      </c>
      <c r="N40" s="38">
        <f t="shared" si="4"/>
        <v>28176.28205128205</v>
      </c>
    </row>
    <row r="41" spans="1:14" s="4" customFormat="1" ht="59.25" customHeight="1">
      <c r="A41" s="9" t="s">
        <v>48</v>
      </c>
      <c r="B41" s="10" t="s">
        <v>49</v>
      </c>
      <c r="C41" s="9"/>
      <c r="D41" s="11"/>
      <c r="E41" s="11"/>
      <c r="F41" s="11"/>
      <c r="G41" s="11"/>
      <c r="H41" s="11"/>
      <c r="I41" s="11"/>
      <c r="J41" s="11"/>
      <c r="K41" s="11"/>
      <c r="L41" s="11"/>
      <c r="M41" s="11"/>
      <c r="N41" s="11"/>
    </row>
    <row r="42" spans="1:14" s="4" customFormat="1" ht="27" customHeight="1">
      <c r="A42" s="9"/>
      <c r="B42" s="16" t="s">
        <v>38</v>
      </c>
      <c r="C42" s="9"/>
      <c r="D42" s="11"/>
      <c r="E42" s="11"/>
      <c r="F42" s="11"/>
      <c r="G42" s="11"/>
      <c r="H42" s="11"/>
      <c r="I42" s="11"/>
      <c r="J42" s="11"/>
      <c r="K42" s="11"/>
      <c r="L42" s="11"/>
      <c r="M42" s="11"/>
      <c r="N42" s="11"/>
    </row>
    <row r="43" spans="1:14" s="4" customFormat="1" ht="67.5" customHeight="1">
      <c r="A43" s="9"/>
      <c r="B43" s="10" t="s">
        <v>50</v>
      </c>
      <c r="C43" s="9" t="s">
        <v>6</v>
      </c>
      <c r="D43" s="11">
        <v>105</v>
      </c>
      <c r="E43" s="11">
        <v>105</v>
      </c>
      <c r="F43" s="11">
        <v>105</v>
      </c>
      <c r="G43" s="11">
        <v>105</v>
      </c>
      <c r="H43" s="11">
        <v>105</v>
      </c>
      <c r="I43" s="11">
        <v>105</v>
      </c>
      <c r="J43" s="11">
        <v>105</v>
      </c>
      <c r="K43" s="11">
        <v>105</v>
      </c>
      <c r="L43" s="11">
        <v>105</v>
      </c>
      <c r="M43" s="11">
        <v>105</v>
      </c>
      <c r="N43" s="11">
        <v>105</v>
      </c>
    </row>
    <row r="44" spans="1:14" s="4" customFormat="1" ht="84.75" customHeight="1">
      <c r="A44" s="9"/>
      <c r="B44" s="10" t="s">
        <v>51</v>
      </c>
      <c r="C44" s="9" t="s">
        <v>6</v>
      </c>
      <c r="D44" s="11">
        <v>2203</v>
      </c>
      <c r="E44" s="11">
        <v>8792</v>
      </c>
      <c r="F44" s="11">
        <v>6808</v>
      </c>
      <c r="G44" s="11">
        <f>F44</f>
        <v>6808</v>
      </c>
      <c r="H44" s="11">
        <v>5544</v>
      </c>
      <c r="I44" s="11">
        <f>H44</f>
        <v>5544</v>
      </c>
      <c r="J44" s="11">
        <v>8028</v>
      </c>
      <c r="K44" s="11">
        <f>I44</f>
        <v>5544</v>
      </c>
      <c r="L44" s="11">
        <v>11124</v>
      </c>
      <c r="M44" s="11">
        <f>L44</f>
        <v>11124</v>
      </c>
      <c r="N44" s="11">
        <f>M44</f>
        <v>11124</v>
      </c>
    </row>
    <row r="45" s="7" customFormat="1" ht="19.5" customHeight="1">
      <c r="A45" s="6" t="s">
        <v>75</v>
      </c>
    </row>
    <row r="46" s="7" customFormat="1" ht="15.75">
      <c r="A46" s="6" t="s">
        <v>76</v>
      </c>
    </row>
    <row r="47" s="7" customFormat="1" ht="15.75">
      <c r="A47" s="6" t="s">
        <v>77</v>
      </c>
    </row>
    <row r="48" s="7" customFormat="1" ht="15.75">
      <c r="A48" s="6" t="s">
        <v>78</v>
      </c>
    </row>
  </sheetData>
  <sheetProtection/>
  <mergeCells count="5">
    <mergeCell ref="A4:N4"/>
    <mergeCell ref="A7:A8"/>
    <mergeCell ref="B7:B8"/>
    <mergeCell ref="C7:C8"/>
    <mergeCell ref="K1:N1"/>
  </mergeCells>
  <printOptions/>
  <pageMargins left="0.7874015748031497" right="0.31496062992125984" top="0.3937007874015748" bottom="0.3937007874015748" header="0.1968503937007874" footer="0.1968503937007874"/>
  <pageSetup horizontalDpi="600" verticalDpi="600" orientation="landscape" paperSize="9" scale="5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Q47"/>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5" sqref="A5:Q5"/>
    </sheetView>
  </sheetViews>
  <sheetFormatPr defaultColWidth="9.00390625" defaultRowHeight="12.75"/>
  <cols>
    <col min="1" max="1" width="7.75390625" style="1" customWidth="1"/>
    <col min="2" max="2" width="45.00390625" style="1" customWidth="1"/>
    <col min="3" max="3" width="17.00390625" style="1" customWidth="1"/>
    <col min="4" max="4" width="9.75390625" style="1" customWidth="1"/>
    <col min="5" max="5" width="9.375" style="1" customWidth="1"/>
    <col min="6" max="13" width="9.75390625" style="1" customWidth="1"/>
    <col min="14" max="14" width="11.00390625" style="1" customWidth="1"/>
    <col min="15" max="17" width="9.75390625" style="1" customWidth="1"/>
    <col min="18" max="16384" width="9.125" style="1" customWidth="1"/>
  </cols>
  <sheetData>
    <row r="1" spans="8:17" ht="54" customHeight="1">
      <c r="H1" s="3"/>
      <c r="I1" s="3"/>
      <c r="J1" s="3"/>
      <c r="K1" s="3"/>
      <c r="L1" s="3"/>
      <c r="M1" s="67" t="s">
        <v>103</v>
      </c>
      <c r="N1" s="67"/>
      <c r="O1" s="67"/>
      <c r="P1" s="67"/>
      <c r="Q1" s="67"/>
    </row>
    <row r="4" ht="2.25" customHeight="1"/>
    <row r="5" spans="1:17" ht="16.5">
      <c r="A5" s="63" t="s">
        <v>104</v>
      </c>
      <c r="B5" s="63"/>
      <c r="C5" s="63"/>
      <c r="D5" s="63"/>
      <c r="E5" s="63"/>
      <c r="F5" s="63"/>
      <c r="G5" s="63"/>
      <c r="H5" s="63"/>
      <c r="I5" s="63"/>
      <c r="J5" s="63"/>
      <c r="K5" s="63"/>
      <c r="L5" s="63"/>
      <c r="M5" s="63"/>
      <c r="N5" s="63"/>
      <c r="O5" s="63"/>
      <c r="P5" s="63"/>
      <c r="Q5" s="63"/>
    </row>
    <row r="8" spans="1:17" s="25" customFormat="1" ht="60.75" customHeight="1">
      <c r="A8" s="68" t="s">
        <v>52</v>
      </c>
      <c r="B8" s="68" t="s">
        <v>0</v>
      </c>
      <c r="C8" s="68" t="s">
        <v>105</v>
      </c>
      <c r="D8" s="69" t="s">
        <v>106</v>
      </c>
      <c r="E8" s="70"/>
      <c r="F8" s="68" t="s">
        <v>106</v>
      </c>
      <c r="G8" s="68"/>
      <c r="H8" s="68" t="s">
        <v>107</v>
      </c>
      <c r="I8" s="68"/>
      <c r="J8" s="68" t="s">
        <v>107</v>
      </c>
      <c r="K8" s="68"/>
      <c r="L8" s="68" t="s">
        <v>107</v>
      </c>
      <c r="M8" s="68"/>
      <c r="N8" s="69" t="s">
        <v>180</v>
      </c>
      <c r="O8" s="71"/>
      <c r="P8" s="71"/>
      <c r="Q8" s="72"/>
    </row>
    <row r="9" spans="1:17" s="25" customFormat="1" ht="17.25" customHeight="1">
      <c r="A9" s="68"/>
      <c r="B9" s="68"/>
      <c r="C9" s="68"/>
      <c r="D9" s="69" t="s">
        <v>165</v>
      </c>
      <c r="E9" s="70"/>
      <c r="F9" s="69" t="s">
        <v>166</v>
      </c>
      <c r="G9" s="70"/>
      <c r="H9" s="69" t="s">
        <v>167</v>
      </c>
      <c r="I9" s="70"/>
      <c r="J9" s="69" t="s">
        <v>168</v>
      </c>
      <c r="K9" s="70"/>
      <c r="L9" s="69" t="s">
        <v>169</v>
      </c>
      <c r="M9" s="70"/>
      <c r="N9" s="69" t="s">
        <v>174</v>
      </c>
      <c r="O9" s="70"/>
      <c r="P9" s="69" t="s">
        <v>175</v>
      </c>
      <c r="Q9" s="70"/>
    </row>
    <row r="10" spans="1:17" s="26" customFormat="1" ht="30" customHeight="1">
      <c r="A10" s="68"/>
      <c r="B10" s="68"/>
      <c r="C10" s="68"/>
      <c r="D10" s="24" t="s">
        <v>108</v>
      </c>
      <c r="E10" s="24" t="s">
        <v>109</v>
      </c>
      <c r="F10" s="24" t="s">
        <v>108</v>
      </c>
      <c r="G10" s="24" t="s">
        <v>109</v>
      </c>
      <c r="H10" s="24" t="s">
        <v>108</v>
      </c>
      <c r="I10" s="24" t="s">
        <v>109</v>
      </c>
      <c r="J10" s="24" t="s">
        <v>108</v>
      </c>
      <c r="K10" s="24" t="s">
        <v>109</v>
      </c>
      <c r="L10" s="24" t="s">
        <v>108</v>
      </c>
      <c r="M10" s="24" t="s">
        <v>109</v>
      </c>
      <c r="N10" s="24" t="s">
        <v>108</v>
      </c>
      <c r="O10" s="24" t="s">
        <v>109</v>
      </c>
      <c r="P10" s="24" t="s">
        <v>108</v>
      </c>
      <c r="Q10" s="24" t="s">
        <v>109</v>
      </c>
    </row>
    <row r="11" spans="1:17" s="26" customFormat="1" ht="39" customHeight="1">
      <c r="A11" s="27" t="s">
        <v>2</v>
      </c>
      <c r="B11" s="28" t="s">
        <v>110</v>
      </c>
      <c r="C11" s="27"/>
      <c r="D11" s="29"/>
      <c r="E11" s="29"/>
      <c r="F11" s="29"/>
      <c r="G11" s="29"/>
      <c r="H11" s="29"/>
      <c r="I11" s="29"/>
      <c r="J11" s="29"/>
      <c r="K11" s="29"/>
      <c r="L11" s="29"/>
      <c r="M11" s="29"/>
      <c r="N11" s="29"/>
      <c r="O11" s="29"/>
      <c r="P11" s="29"/>
      <c r="Q11" s="29"/>
    </row>
    <row r="12" spans="1:17" s="26" customFormat="1" ht="39" customHeight="1">
      <c r="A12" s="27" t="s">
        <v>4</v>
      </c>
      <c r="B12" s="28" t="s">
        <v>111</v>
      </c>
      <c r="C12" s="27"/>
      <c r="D12" s="29"/>
      <c r="E12" s="29"/>
      <c r="F12" s="29"/>
      <c r="G12" s="29"/>
      <c r="H12" s="29"/>
      <c r="I12" s="29"/>
      <c r="J12" s="29"/>
      <c r="K12" s="29"/>
      <c r="L12" s="29"/>
      <c r="M12" s="29"/>
      <c r="N12" s="29"/>
      <c r="O12" s="29"/>
      <c r="P12" s="29"/>
      <c r="Q12" s="29"/>
    </row>
    <row r="13" spans="1:17" s="26" customFormat="1" ht="173.25" customHeight="1">
      <c r="A13" s="27"/>
      <c r="B13" s="28" t="s">
        <v>112</v>
      </c>
      <c r="C13" s="27" t="s">
        <v>113</v>
      </c>
      <c r="D13" s="29"/>
      <c r="E13" s="29"/>
      <c r="F13" s="29"/>
      <c r="G13" s="29"/>
      <c r="H13" s="29"/>
      <c r="I13" s="29"/>
      <c r="J13" s="29"/>
      <c r="K13" s="29"/>
      <c r="L13" s="29"/>
      <c r="M13" s="29"/>
      <c r="N13" s="29"/>
      <c r="O13" s="29"/>
      <c r="P13" s="29"/>
      <c r="Q13" s="29"/>
    </row>
    <row r="14" spans="1:17" s="26" customFormat="1" ht="169.5" customHeight="1">
      <c r="A14" s="27"/>
      <c r="B14" s="28" t="s">
        <v>114</v>
      </c>
      <c r="C14" s="27" t="s">
        <v>115</v>
      </c>
      <c r="D14" s="29"/>
      <c r="E14" s="29"/>
      <c r="F14" s="29"/>
      <c r="G14" s="29"/>
      <c r="H14" s="29"/>
      <c r="I14" s="29"/>
      <c r="J14" s="29"/>
      <c r="K14" s="29"/>
      <c r="L14" s="29"/>
      <c r="M14" s="29"/>
      <c r="N14" s="29"/>
      <c r="O14" s="29"/>
      <c r="P14" s="29"/>
      <c r="Q14" s="29"/>
    </row>
    <row r="15" spans="1:17" s="26" customFormat="1" ht="39" customHeight="1">
      <c r="A15" s="27" t="s">
        <v>7</v>
      </c>
      <c r="B15" s="40" t="s">
        <v>116</v>
      </c>
      <c r="C15" s="27"/>
      <c r="D15" s="29"/>
      <c r="E15" s="29"/>
      <c r="F15" s="29"/>
      <c r="G15" s="29"/>
      <c r="H15" s="29"/>
      <c r="I15" s="29"/>
      <c r="J15" s="29"/>
      <c r="K15" s="29"/>
      <c r="L15" s="29"/>
      <c r="M15" s="29"/>
      <c r="N15" s="29"/>
      <c r="O15" s="29"/>
      <c r="P15" s="29"/>
      <c r="Q15" s="29"/>
    </row>
    <row r="16" spans="1:17" s="26" customFormat="1" ht="25.5" customHeight="1">
      <c r="A16" s="27"/>
      <c r="B16" s="40" t="s">
        <v>117</v>
      </c>
      <c r="C16" s="27"/>
      <c r="D16" s="29"/>
      <c r="E16" s="29"/>
      <c r="F16" s="29"/>
      <c r="G16" s="29"/>
      <c r="H16" s="29"/>
      <c r="I16" s="29"/>
      <c r="J16" s="29"/>
      <c r="K16" s="29"/>
      <c r="L16" s="29"/>
      <c r="M16" s="29"/>
      <c r="N16" s="29"/>
      <c r="O16" s="29"/>
      <c r="P16" s="29"/>
      <c r="Q16" s="29"/>
    </row>
    <row r="17" spans="1:17" s="26" customFormat="1" ht="25.5" customHeight="1">
      <c r="A17" s="27"/>
      <c r="B17" s="40" t="s">
        <v>118</v>
      </c>
      <c r="C17" s="45" t="s">
        <v>113</v>
      </c>
      <c r="D17" s="41">
        <v>377276.58</v>
      </c>
      <c r="E17" s="41">
        <v>409817.11</v>
      </c>
      <c r="F17" s="41">
        <v>406642.44</v>
      </c>
      <c r="G17" s="42">
        <v>410943.25</v>
      </c>
      <c r="H17" s="41">
        <v>322161.68</v>
      </c>
      <c r="I17" s="42">
        <v>327643.64</v>
      </c>
      <c r="J17" s="41">
        <v>412483.46</v>
      </c>
      <c r="K17" s="42">
        <v>419196.6</v>
      </c>
      <c r="L17" s="44">
        <v>645514.97</v>
      </c>
      <c r="M17" s="44">
        <v>656228.99</v>
      </c>
      <c r="N17" s="44">
        <v>917547.18</v>
      </c>
      <c r="O17" s="44">
        <v>922457.41</v>
      </c>
      <c r="P17" s="44">
        <v>881218.78</v>
      </c>
      <c r="Q17" s="44">
        <v>890398.03</v>
      </c>
    </row>
    <row r="18" spans="1:17" s="26" customFormat="1" ht="38.25" customHeight="1">
      <c r="A18" s="27"/>
      <c r="B18" s="40" t="s">
        <v>119</v>
      </c>
      <c r="C18" s="45" t="s">
        <v>115</v>
      </c>
      <c r="D18" s="41">
        <v>214.06</v>
      </c>
      <c r="E18" s="41">
        <v>225.59</v>
      </c>
      <c r="F18" s="41">
        <v>213.93</v>
      </c>
      <c r="G18" s="42">
        <v>218.2</v>
      </c>
      <c r="H18" s="41">
        <v>228.19</v>
      </c>
      <c r="I18" s="42">
        <v>244.58</v>
      </c>
      <c r="J18" s="41">
        <v>260.18</v>
      </c>
      <c r="K18" s="42">
        <v>262.33</v>
      </c>
      <c r="L18" s="43">
        <v>266.04</v>
      </c>
      <c r="M18" s="44">
        <v>283.11</v>
      </c>
      <c r="N18" s="43">
        <v>282.88</v>
      </c>
      <c r="O18" s="44">
        <v>308.68</v>
      </c>
      <c r="P18" s="43">
        <v>305.27</v>
      </c>
      <c r="Q18" s="44">
        <v>320.11</v>
      </c>
    </row>
    <row r="19" spans="1:17" s="26" customFormat="1" ht="25.5" customHeight="1">
      <c r="A19" s="27"/>
      <c r="B19" s="40" t="s">
        <v>120</v>
      </c>
      <c r="C19" s="45" t="s">
        <v>115</v>
      </c>
      <c r="D19" s="41">
        <f>0.73544*1000</f>
        <v>735.4399999999999</v>
      </c>
      <c r="E19" s="41">
        <f>0.78257*1000</f>
        <v>782.5699999999999</v>
      </c>
      <c r="F19" s="41">
        <f>0.77309*1000</f>
        <v>773.09</v>
      </c>
      <c r="G19" s="42">
        <f>0.77736*1000</f>
        <v>777.36</v>
      </c>
      <c r="H19" s="41">
        <f>0.67346*1000</f>
        <v>673.4599999999999</v>
      </c>
      <c r="I19" s="42">
        <f>0.68985*1000</f>
        <v>689.8499999999999</v>
      </c>
      <c r="J19" s="42">
        <f>0.83001*1000</f>
        <v>830.01</v>
      </c>
      <c r="K19" s="42">
        <f>0.83216*1000</f>
        <v>832.16</v>
      </c>
      <c r="L19" s="44">
        <f>1.15762*1000</f>
        <v>1157.6200000000001</v>
      </c>
      <c r="M19" s="44">
        <f>1.17469*1000</f>
        <v>1174.69</v>
      </c>
      <c r="N19" s="44">
        <f>1.49094*1000</f>
        <v>1490.9399999999998</v>
      </c>
      <c r="O19" s="44">
        <f>1.51674*1000</f>
        <v>1516.74</v>
      </c>
      <c r="P19" s="44">
        <f>1.51554*1000</f>
        <v>1515.5400000000002</v>
      </c>
      <c r="Q19" s="44">
        <f>1.53038*1000</f>
        <v>1530.38</v>
      </c>
    </row>
    <row r="20" spans="1:17" s="26" customFormat="1" ht="40.5" customHeight="1">
      <c r="A20" s="27" t="s">
        <v>13</v>
      </c>
      <c r="B20" s="28" t="s">
        <v>121</v>
      </c>
      <c r="C20" s="27" t="s">
        <v>115</v>
      </c>
      <c r="D20" s="29"/>
      <c r="E20" s="29"/>
      <c r="F20" s="29"/>
      <c r="G20" s="29"/>
      <c r="H20" s="29"/>
      <c r="I20" s="29"/>
      <c r="J20" s="29"/>
      <c r="K20" s="29"/>
      <c r="L20" s="29"/>
      <c r="M20" s="29"/>
      <c r="N20" s="29"/>
      <c r="O20" s="29"/>
      <c r="P20" s="29"/>
      <c r="Q20" s="29"/>
    </row>
    <row r="21" spans="1:17" s="26" customFormat="1" ht="25.5" customHeight="1">
      <c r="A21" s="27" t="s">
        <v>17</v>
      </c>
      <c r="B21" s="28" t="s">
        <v>122</v>
      </c>
      <c r="C21" s="27"/>
      <c r="D21" s="29"/>
      <c r="E21" s="29"/>
      <c r="F21" s="29"/>
      <c r="G21" s="29"/>
      <c r="H21" s="29"/>
      <c r="I21" s="29"/>
      <c r="J21" s="29"/>
      <c r="K21" s="29"/>
      <c r="L21" s="29"/>
      <c r="M21" s="29"/>
      <c r="N21" s="29"/>
      <c r="O21" s="29"/>
      <c r="P21" s="29"/>
      <c r="Q21" s="29"/>
    </row>
    <row r="22" spans="1:17" s="26" customFormat="1" ht="54" customHeight="1">
      <c r="A22" s="27" t="s">
        <v>18</v>
      </c>
      <c r="B22" s="28" t="s">
        <v>123</v>
      </c>
      <c r="C22" s="27" t="s">
        <v>115</v>
      </c>
      <c r="D22" s="29"/>
      <c r="E22" s="29"/>
      <c r="F22" s="29"/>
      <c r="G22" s="29"/>
      <c r="H22" s="29"/>
      <c r="I22" s="29"/>
      <c r="J22" s="29"/>
      <c r="K22" s="29"/>
      <c r="L22" s="29"/>
      <c r="M22" s="29"/>
      <c r="N22" s="29"/>
      <c r="O22" s="29"/>
      <c r="P22" s="29"/>
      <c r="Q22" s="29"/>
    </row>
    <row r="23" spans="1:17" s="26" customFormat="1" ht="66.75" customHeight="1">
      <c r="A23" s="27" t="s">
        <v>20</v>
      </c>
      <c r="B23" s="28" t="s">
        <v>124</v>
      </c>
      <c r="C23" s="27" t="s">
        <v>115</v>
      </c>
      <c r="D23" s="29"/>
      <c r="E23" s="29"/>
      <c r="F23" s="29"/>
      <c r="G23" s="29"/>
      <c r="H23" s="29"/>
      <c r="I23" s="29"/>
      <c r="J23" s="29"/>
      <c r="K23" s="29"/>
      <c r="L23" s="29"/>
      <c r="M23" s="29"/>
      <c r="N23" s="29"/>
      <c r="O23" s="29"/>
      <c r="P23" s="29"/>
      <c r="Q23" s="29"/>
    </row>
    <row r="24" spans="1:17" s="26" customFormat="1" ht="27" customHeight="1">
      <c r="A24" s="27" t="s">
        <v>22</v>
      </c>
      <c r="B24" s="28" t="s">
        <v>125</v>
      </c>
      <c r="C24" s="27" t="s">
        <v>16</v>
      </c>
      <c r="D24" s="29"/>
      <c r="E24" s="29"/>
      <c r="F24" s="29"/>
      <c r="G24" s="29"/>
      <c r="H24" s="29"/>
      <c r="I24" s="29"/>
      <c r="J24" s="29"/>
      <c r="K24" s="29"/>
      <c r="L24" s="29"/>
      <c r="M24" s="29"/>
      <c r="N24" s="29"/>
      <c r="O24" s="29"/>
      <c r="P24" s="29"/>
      <c r="Q24" s="29"/>
    </row>
    <row r="25" spans="1:17" s="26" customFormat="1" ht="27" customHeight="1">
      <c r="A25" s="27"/>
      <c r="B25" s="28" t="s">
        <v>126</v>
      </c>
      <c r="C25" s="27" t="s">
        <v>16</v>
      </c>
      <c r="D25" s="29"/>
      <c r="E25" s="29"/>
      <c r="F25" s="29"/>
      <c r="G25" s="29"/>
      <c r="H25" s="29"/>
      <c r="I25" s="29"/>
      <c r="J25" s="29"/>
      <c r="K25" s="29"/>
      <c r="L25" s="29"/>
      <c r="M25" s="29"/>
      <c r="N25" s="29"/>
      <c r="O25" s="29"/>
      <c r="P25" s="29"/>
      <c r="Q25" s="29"/>
    </row>
    <row r="26" spans="1:17" s="26" customFormat="1" ht="27" customHeight="1">
      <c r="A26" s="27"/>
      <c r="B26" s="28" t="s">
        <v>127</v>
      </c>
      <c r="C26" s="27" t="s">
        <v>16</v>
      </c>
      <c r="D26" s="29"/>
      <c r="E26" s="29"/>
      <c r="F26" s="29"/>
      <c r="G26" s="29"/>
      <c r="H26" s="29"/>
      <c r="I26" s="29"/>
      <c r="J26" s="29"/>
      <c r="K26" s="29"/>
      <c r="L26" s="29"/>
      <c r="M26" s="29"/>
      <c r="N26" s="29"/>
      <c r="O26" s="29"/>
      <c r="P26" s="29"/>
      <c r="Q26" s="29"/>
    </row>
    <row r="27" spans="1:17" s="26" customFormat="1" ht="27" customHeight="1">
      <c r="A27" s="27"/>
      <c r="B27" s="28" t="s">
        <v>128</v>
      </c>
      <c r="C27" s="27" t="s">
        <v>16</v>
      </c>
      <c r="D27" s="29"/>
      <c r="E27" s="29"/>
      <c r="F27" s="29"/>
      <c r="G27" s="29"/>
      <c r="H27" s="29"/>
      <c r="I27" s="29"/>
      <c r="J27" s="29"/>
      <c r="K27" s="29"/>
      <c r="L27" s="29"/>
      <c r="M27" s="29"/>
      <c r="N27" s="29"/>
      <c r="O27" s="29"/>
      <c r="P27" s="29"/>
      <c r="Q27" s="29"/>
    </row>
    <row r="28" spans="1:17" s="26" customFormat="1" ht="27" customHeight="1">
      <c r="A28" s="27"/>
      <c r="B28" s="28" t="s">
        <v>129</v>
      </c>
      <c r="C28" s="27" t="s">
        <v>16</v>
      </c>
      <c r="D28" s="29"/>
      <c r="E28" s="29"/>
      <c r="F28" s="29"/>
      <c r="G28" s="29"/>
      <c r="H28" s="29"/>
      <c r="I28" s="29"/>
      <c r="J28" s="29"/>
      <c r="K28" s="29"/>
      <c r="L28" s="29"/>
      <c r="M28" s="29"/>
      <c r="N28" s="29"/>
      <c r="O28" s="29"/>
      <c r="P28" s="29"/>
      <c r="Q28" s="29"/>
    </row>
    <row r="29" spans="1:17" s="26" customFormat="1" ht="27" customHeight="1">
      <c r="A29" s="27" t="s">
        <v>27</v>
      </c>
      <c r="B29" s="28" t="s">
        <v>130</v>
      </c>
      <c r="C29" s="27" t="s">
        <v>16</v>
      </c>
      <c r="D29" s="29"/>
      <c r="E29" s="29"/>
      <c r="F29" s="29"/>
      <c r="G29" s="29"/>
      <c r="H29" s="29"/>
      <c r="I29" s="29"/>
      <c r="J29" s="29"/>
      <c r="K29" s="29"/>
      <c r="L29" s="29"/>
      <c r="M29" s="29"/>
      <c r="N29" s="29"/>
      <c r="O29" s="29"/>
      <c r="P29" s="29"/>
      <c r="Q29" s="29"/>
    </row>
    <row r="30" spans="1:17" s="26" customFormat="1" ht="27" customHeight="1">
      <c r="A30" s="27" t="s">
        <v>29</v>
      </c>
      <c r="B30" s="28" t="s">
        <v>131</v>
      </c>
      <c r="C30" s="27" t="s">
        <v>132</v>
      </c>
      <c r="D30" s="29"/>
      <c r="E30" s="29"/>
      <c r="F30" s="29"/>
      <c r="G30" s="29"/>
      <c r="H30" s="29"/>
      <c r="I30" s="29"/>
      <c r="J30" s="29"/>
      <c r="K30" s="29"/>
      <c r="L30" s="29"/>
      <c r="M30" s="29"/>
      <c r="N30" s="29"/>
      <c r="O30" s="29"/>
      <c r="P30" s="29"/>
      <c r="Q30" s="29"/>
    </row>
    <row r="31" spans="1:17" s="26" customFormat="1" ht="27" customHeight="1">
      <c r="A31" s="27"/>
      <c r="B31" s="28" t="s">
        <v>133</v>
      </c>
      <c r="C31" s="27" t="s">
        <v>132</v>
      </c>
      <c r="D31" s="29"/>
      <c r="E31" s="29"/>
      <c r="F31" s="29"/>
      <c r="G31" s="29"/>
      <c r="H31" s="29"/>
      <c r="I31" s="29"/>
      <c r="J31" s="29"/>
      <c r="K31" s="29"/>
      <c r="L31" s="29"/>
      <c r="M31" s="29"/>
      <c r="N31" s="29"/>
      <c r="O31" s="29"/>
      <c r="P31" s="29"/>
      <c r="Q31" s="29"/>
    </row>
    <row r="32" spans="1:17" s="26" customFormat="1" ht="27" customHeight="1">
      <c r="A32" s="27" t="s">
        <v>33</v>
      </c>
      <c r="B32" s="28" t="s">
        <v>134</v>
      </c>
      <c r="C32" s="27" t="s">
        <v>113</v>
      </c>
      <c r="D32" s="29"/>
      <c r="E32" s="29"/>
      <c r="F32" s="29"/>
      <c r="G32" s="29"/>
      <c r="H32" s="29"/>
      <c r="I32" s="29"/>
      <c r="J32" s="29"/>
      <c r="K32" s="29"/>
      <c r="L32" s="29"/>
      <c r="M32" s="29"/>
      <c r="N32" s="29"/>
      <c r="O32" s="29"/>
      <c r="P32" s="29"/>
      <c r="Q32" s="29"/>
    </row>
    <row r="33" spans="1:17" s="26" customFormat="1" ht="40.5" customHeight="1">
      <c r="A33" s="27" t="s">
        <v>34</v>
      </c>
      <c r="B33" s="28" t="s">
        <v>135</v>
      </c>
      <c r="C33" s="27" t="s">
        <v>136</v>
      </c>
      <c r="D33" s="29"/>
      <c r="E33" s="29"/>
      <c r="F33" s="29"/>
      <c r="G33" s="29"/>
      <c r="H33" s="29"/>
      <c r="I33" s="29"/>
      <c r="J33" s="29"/>
      <c r="K33" s="29"/>
      <c r="L33" s="29"/>
      <c r="M33" s="29"/>
      <c r="N33" s="29"/>
      <c r="O33" s="29"/>
      <c r="P33" s="29"/>
      <c r="Q33" s="29"/>
    </row>
    <row r="34" spans="1:17" s="26" customFormat="1" ht="27" customHeight="1">
      <c r="A34" s="27" t="s">
        <v>137</v>
      </c>
      <c r="B34" s="28" t="s">
        <v>138</v>
      </c>
      <c r="C34" s="27" t="s">
        <v>136</v>
      </c>
      <c r="D34" s="29"/>
      <c r="E34" s="29"/>
      <c r="F34" s="29"/>
      <c r="G34" s="29"/>
      <c r="H34" s="29"/>
      <c r="I34" s="29"/>
      <c r="J34" s="29"/>
      <c r="K34" s="29"/>
      <c r="L34" s="29"/>
      <c r="M34" s="29"/>
      <c r="N34" s="29"/>
      <c r="O34" s="29"/>
      <c r="P34" s="29"/>
      <c r="Q34" s="29"/>
    </row>
    <row r="35" spans="1:17" s="26" customFormat="1" ht="27" customHeight="1">
      <c r="A35" s="27" t="s">
        <v>139</v>
      </c>
      <c r="B35" s="28" t="s">
        <v>140</v>
      </c>
      <c r="C35" s="27" t="s">
        <v>136</v>
      </c>
      <c r="D35" s="29"/>
      <c r="E35" s="29"/>
      <c r="F35" s="29"/>
      <c r="G35" s="29"/>
      <c r="H35" s="29"/>
      <c r="I35" s="29"/>
      <c r="J35" s="29"/>
      <c r="K35" s="29"/>
      <c r="L35" s="29"/>
      <c r="M35" s="29"/>
      <c r="N35" s="29"/>
      <c r="O35" s="29"/>
      <c r="P35" s="29"/>
      <c r="Q35" s="29"/>
    </row>
    <row r="36" spans="1:17" s="26" customFormat="1" ht="27" customHeight="1">
      <c r="A36" s="27"/>
      <c r="B36" s="28" t="s">
        <v>141</v>
      </c>
      <c r="C36" s="27" t="s">
        <v>136</v>
      </c>
      <c r="D36" s="29"/>
      <c r="E36" s="29"/>
      <c r="F36" s="29"/>
      <c r="G36" s="29"/>
      <c r="H36" s="29"/>
      <c r="I36" s="29"/>
      <c r="J36" s="29"/>
      <c r="K36" s="29"/>
      <c r="L36" s="29"/>
      <c r="M36" s="29"/>
      <c r="N36" s="29"/>
      <c r="O36" s="29"/>
      <c r="P36" s="29"/>
      <c r="Q36" s="29"/>
    </row>
    <row r="37" spans="1:17" s="26" customFormat="1" ht="27" customHeight="1">
      <c r="A37" s="27"/>
      <c r="B37" s="28" t="s">
        <v>142</v>
      </c>
      <c r="C37" s="27" t="s">
        <v>136</v>
      </c>
      <c r="D37" s="29"/>
      <c r="E37" s="29"/>
      <c r="F37" s="29"/>
      <c r="G37" s="29"/>
      <c r="H37" s="29"/>
      <c r="I37" s="29"/>
      <c r="J37" s="29"/>
      <c r="K37" s="29"/>
      <c r="L37" s="29"/>
      <c r="M37" s="29"/>
      <c r="N37" s="29"/>
      <c r="O37" s="29"/>
      <c r="P37" s="29"/>
      <c r="Q37" s="29"/>
    </row>
    <row r="38" spans="1:17" s="26" customFormat="1" ht="27" customHeight="1">
      <c r="A38" s="27"/>
      <c r="B38" s="28" t="s">
        <v>143</v>
      </c>
      <c r="C38" s="27" t="s">
        <v>136</v>
      </c>
      <c r="D38" s="29"/>
      <c r="E38" s="29"/>
      <c r="F38" s="29"/>
      <c r="G38" s="29"/>
      <c r="H38" s="29"/>
      <c r="I38" s="29"/>
      <c r="J38" s="29"/>
      <c r="K38" s="29"/>
      <c r="L38" s="29"/>
      <c r="M38" s="29"/>
      <c r="N38" s="29"/>
      <c r="O38" s="29"/>
      <c r="P38" s="29"/>
      <c r="Q38" s="29"/>
    </row>
    <row r="39" spans="1:17" s="26" customFormat="1" ht="27" customHeight="1">
      <c r="A39" s="27"/>
      <c r="B39" s="28" t="s">
        <v>144</v>
      </c>
      <c r="C39" s="27" t="s">
        <v>136</v>
      </c>
      <c r="D39" s="29"/>
      <c r="E39" s="29"/>
      <c r="F39" s="29"/>
      <c r="G39" s="29"/>
      <c r="H39" s="29"/>
      <c r="I39" s="29"/>
      <c r="J39" s="29"/>
      <c r="K39" s="29"/>
      <c r="L39" s="29"/>
      <c r="M39" s="29"/>
      <c r="N39" s="29"/>
      <c r="O39" s="29"/>
      <c r="P39" s="29"/>
      <c r="Q39" s="29"/>
    </row>
    <row r="40" spans="1:17" s="26" customFormat="1" ht="27" customHeight="1">
      <c r="A40" s="27" t="s">
        <v>145</v>
      </c>
      <c r="B40" s="28" t="s">
        <v>146</v>
      </c>
      <c r="C40" s="27" t="s">
        <v>136</v>
      </c>
      <c r="D40" s="29"/>
      <c r="E40" s="29"/>
      <c r="F40" s="29"/>
      <c r="G40" s="29"/>
      <c r="H40" s="29"/>
      <c r="I40" s="29"/>
      <c r="J40" s="29"/>
      <c r="K40" s="29"/>
      <c r="L40" s="29"/>
      <c r="M40" s="29"/>
      <c r="N40" s="29"/>
      <c r="O40" s="29"/>
      <c r="P40" s="29"/>
      <c r="Q40" s="29"/>
    </row>
    <row r="41" spans="1:17" s="26" customFormat="1" ht="27" customHeight="1">
      <c r="A41" s="27" t="s">
        <v>35</v>
      </c>
      <c r="B41" s="28" t="s">
        <v>147</v>
      </c>
      <c r="C41" s="27"/>
      <c r="D41" s="29"/>
      <c r="E41" s="29"/>
      <c r="F41" s="29"/>
      <c r="G41" s="29"/>
      <c r="H41" s="29"/>
      <c r="I41" s="29"/>
      <c r="J41" s="29"/>
      <c r="K41" s="29"/>
      <c r="L41" s="29"/>
      <c r="M41" s="29"/>
      <c r="N41" s="29"/>
      <c r="O41" s="29"/>
      <c r="P41" s="29"/>
      <c r="Q41" s="29"/>
    </row>
    <row r="42" spans="1:17" s="26" customFormat="1" ht="27" customHeight="1">
      <c r="A42" s="27" t="s">
        <v>36</v>
      </c>
      <c r="B42" s="28" t="s">
        <v>148</v>
      </c>
      <c r="C42" s="27" t="s">
        <v>149</v>
      </c>
      <c r="D42" s="29"/>
      <c r="E42" s="29"/>
      <c r="F42" s="29"/>
      <c r="G42" s="29"/>
      <c r="H42" s="29"/>
      <c r="I42" s="29"/>
      <c r="J42" s="29"/>
      <c r="K42" s="29"/>
      <c r="L42" s="29"/>
      <c r="M42" s="29"/>
      <c r="N42" s="29"/>
      <c r="O42" s="29"/>
      <c r="P42" s="29"/>
      <c r="Q42" s="29"/>
    </row>
    <row r="43" spans="1:17" s="26" customFormat="1" ht="27" customHeight="1">
      <c r="A43" s="27" t="s">
        <v>150</v>
      </c>
      <c r="B43" s="28" t="s">
        <v>151</v>
      </c>
      <c r="C43" s="27" t="s">
        <v>136</v>
      </c>
      <c r="D43" s="29"/>
      <c r="E43" s="29"/>
      <c r="F43" s="29"/>
      <c r="G43" s="29"/>
      <c r="H43" s="29"/>
      <c r="I43" s="29"/>
      <c r="J43" s="29"/>
      <c r="K43" s="29"/>
      <c r="L43" s="29"/>
      <c r="M43" s="29"/>
      <c r="N43" s="29"/>
      <c r="O43" s="29"/>
      <c r="P43" s="29"/>
      <c r="Q43" s="29"/>
    </row>
    <row r="44" spans="1:17" s="26" customFormat="1" ht="27" customHeight="1">
      <c r="A44" s="27" t="s">
        <v>152</v>
      </c>
      <c r="B44" s="28" t="s">
        <v>153</v>
      </c>
      <c r="C44" s="27" t="s">
        <v>154</v>
      </c>
      <c r="D44" s="29"/>
      <c r="E44" s="29"/>
      <c r="F44" s="29"/>
      <c r="G44" s="29"/>
      <c r="H44" s="29"/>
      <c r="I44" s="29"/>
      <c r="J44" s="29"/>
      <c r="K44" s="29"/>
      <c r="L44" s="29"/>
      <c r="M44" s="29"/>
      <c r="N44" s="29"/>
      <c r="O44" s="29"/>
      <c r="P44" s="29"/>
      <c r="Q44" s="29"/>
    </row>
    <row r="45" spans="1:17" s="26" customFormat="1" ht="27" customHeight="1">
      <c r="A45" s="27"/>
      <c r="B45" s="28" t="s">
        <v>155</v>
      </c>
      <c r="C45" s="27" t="s">
        <v>154</v>
      </c>
      <c r="D45" s="29"/>
      <c r="E45" s="29"/>
      <c r="F45" s="29"/>
      <c r="G45" s="29"/>
      <c r="H45" s="29"/>
      <c r="I45" s="29"/>
      <c r="J45" s="29"/>
      <c r="K45" s="29"/>
      <c r="L45" s="29"/>
      <c r="M45" s="29"/>
      <c r="N45" s="29"/>
      <c r="O45" s="29"/>
      <c r="P45" s="29"/>
      <c r="Q45" s="29"/>
    </row>
    <row r="46" spans="1:17" s="26" customFormat="1" ht="27" customHeight="1">
      <c r="A46" s="27"/>
      <c r="B46" s="28" t="s">
        <v>156</v>
      </c>
      <c r="C46" s="27" t="s">
        <v>154</v>
      </c>
      <c r="D46" s="29"/>
      <c r="E46" s="29"/>
      <c r="F46" s="29"/>
      <c r="G46" s="29"/>
      <c r="H46" s="29"/>
      <c r="I46" s="29"/>
      <c r="J46" s="29"/>
      <c r="K46" s="29"/>
      <c r="L46" s="29"/>
      <c r="M46" s="29"/>
      <c r="N46" s="29"/>
      <c r="O46" s="29"/>
      <c r="P46" s="29"/>
      <c r="Q46" s="29"/>
    </row>
    <row r="47" s="7" customFormat="1" ht="17.25" customHeight="1">
      <c r="A47" s="6" t="s">
        <v>157</v>
      </c>
    </row>
  </sheetData>
  <sheetProtection/>
  <mergeCells count="18">
    <mergeCell ref="M1:Q1"/>
    <mergeCell ref="A5:Q5"/>
    <mergeCell ref="A8:A10"/>
    <mergeCell ref="B8:B10"/>
    <mergeCell ref="C8:C10"/>
    <mergeCell ref="D9:E9"/>
    <mergeCell ref="D8:E8"/>
    <mergeCell ref="N9:O9"/>
    <mergeCell ref="F8:G8"/>
    <mergeCell ref="F9:G9"/>
    <mergeCell ref="H8:I8"/>
    <mergeCell ref="H9:I9"/>
    <mergeCell ref="J9:K9"/>
    <mergeCell ref="L9:M9"/>
    <mergeCell ref="P9:Q9"/>
    <mergeCell ref="J8:K8"/>
    <mergeCell ref="N8:Q8"/>
    <mergeCell ref="L8:M8"/>
  </mergeCells>
  <printOptions/>
  <pageMargins left="0.5118110236220472" right="0.31496062992125984" top="0.35433070866141736" bottom="0.35433070866141736"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Алевтина</cp:lastModifiedBy>
  <cp:lastPrinted>2020-04-20T12:01:19Z</cp:lastPrinted>
  <dcterms:created xsi:type="dcterms:W3CDTF">2014-08-15T10:06:32Z</dcterms:created>
  <dcterms:modified xsi:type="dcterms:W3CDTF">2020-06-10T13:31:13Z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