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РИ Обращение с ТКО\13 Инф-я о тарифах в области обащения ТКО (30 дней после решения)\"/>
    </mc:Choice>
  </mc:AlternateContent>
  <bookViews>
    <workbookView xWindow="0" yWindow="0" windowWidth="28800" windowHeight="12435" activeTab="2"/>
  </bookViews>
  <sheets>
    <sheet name="1.0.1" sheetId="1" r:id="rId1"/>
    <sheet name="5.3.1" sheetId="2" r:id="rId2"/>
    <sheet name="5.3.2" sheetId="3" r:id="rId3"/>
  </sheets>
  <externalReferences>
    <externalReference r:id="rId4"/>
  </externalReferences>
  <definedNames>
    <definedName name="activity">'[1]Перечень тарифов'!$E$9:$E$13</definedName>
    <definedName name="datePr">[1]Титульный!$F$19</definedName>
    <definedName name="datePr_ch">[1]Титульный!$F$24</definedName>
    <definedName name="form_up_date">[1]Титульный!$F$15</definedName>
    <definedName name="IstPub">[1]Титульный!$F$21</definedName>
    <definedName name="IstPub_ch">[1]Титульный!$F$26</definedName>
    <definedName name="kind_of_unit">[1]TEHSHEET!$H$2:$H$3</definedName>
    <definedName name="kind_of_unit_2">[1]TEHSHEET!$I$2:$I$3</definedName>
    <definedName name="List01_N_activity">'[1]Перечень тарифов'!$D$9:$D$13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D16" i="3" l="1"/>
  <c r="D15" i="3"/>
  <c r="D14" i="3"/>
  <c r="D13" i="3"/>
  <c r="D12" i="3"/>
  <c r="AG10" i="3"/>
  <c r="AB10" i="3"/>
  <c r="W10" i="3"/>
  <c r="R10" i="3"/>
  <c r="M10" i="3"/>
  <c r="H10" i="3"/>
  <c r="AH2" i="3"/>
  <c r="AH10" i="3" s="1"/>
  <c r="AC2" i="3"/>
  <c r="AC10" i="3" s="1"/>
  <c r="Y2" i="3"/>
  <c r="AA2" i="3" s="1"/>
  <c r="AA10" i="3" s="1"/>
  <c r="X2" i="3"/>
  <c r="X10" i="3" s="1"/>
  <c r="S2" i="3"/>
  <c r="S10" i="3" s="1"/>
  <c r="N2" i="3"/>
  <c r="N10" i="3" s="1"/>
  <c r="I2" i="3"/>
  <c r="I10" i="3" s="1"/>
  <c r="D25" i="2"/>
  <c r="AA15" i="2"/>
  <c r="Z15" i="2"/>
  <c r="V15" i="2"/>
  <c r="T15" i="2"/>
  <c r="S15" i="2"/>
  <c r="O15" i="2"/>
  <c r="L15" i="2"/>
  <c r="H15" i="2"/>
  <c r="F9" i="2"/>
  <c r="F8" i="2"/>
  <c r="E8" i="2"/>
  <c r="F7" i="2"/>
  <c r="E7" i="2"/>
  <c r="F6" i="2"/>
  <c r="E6" i="2"/>
  <c r="W2" i="2"/>
  <c r="W15" i="2" s="1"/>
  <c r="P2" i="2"/>
  <c r="P15" i="2" s="1"/>
  <c r="I2" i="2"/>
  <c r="I15" i="2" s="1"/>
  <c r="H11" i="1"/>
  <c r="H7" i="1"/>
  <c r="O2" i="3" l="1"/>
  <c r="Q2" i="3" s="1"/>
  <c r="Q10" i="3" s="1"/>
  <c r="AI2" i="3"/>
  <c r="AK2" i="3" s="1"/>
  <c r="AK10" i="3" s="1"/>
  <c r="O10" i="3"/>
  <c r="Y10" i="3"/>
  <c r="J2" i="3"/>
  <c r="T2" i="3"/>
  <c r="AD2" i="3"/>
  <c r="K2" i="2"/>
  <c r="J15" i="2" s="1"/>
  <c r="R2" i="2"/>
  <c r="Q15" i="2" s="1"/>
  <c r="Y2" i="2"/>
  <c r="X15" i="2" s="1"/>
  <c r="AI10" i="3" l="1"/>
  <c r="T10" i="3"/>
  <c r="V2" i="3"/>
  <c r="V10" i="3" s="1"/>
  <c r="AD10" i="3"/>
  <c r="AF2" i="3"/>
  <c r="AF10" i="3" s="1"/>
  <c r="J10" i="3"/>
  <c r="L2" i="3"/>
  <c r="L10" i="3" s="1"/>
  <c r="E11" i="3" l="1"/>
</calcChain>
</file>

<file path=xl/sharedStrings.xml><?xml version="1.0" encoding="utf-8"?>
<sst xmlns="http://schemas.openxmlformats.org/spreadsheetml/2006/main" count="288" uniqueCount="102">
  <si>
    <t>2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</si>
  <si>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</si>
  <si>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Параметры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</si>
  <si>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</si>
  <si>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</si>
  <si>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</si>
  <si>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</si>
  <si>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2.1</t>
  </si>
  <si>
    <t>Наименование централизованной системы коммунальной инфраструктуры</t>
  </si>
  <si>
    <t>отсутствует</t>
  </si>
  <si>
    <t>3.1</t>
  </si>
  <si>
    <t>Наименование регулируемого вида деятельности</t>
  </si>
  <si>
    <t>Захоронение твердых коммунальных отходов</t>
  </si>
  <si>
    <t>4.1</t>
  </si>
  <si>
    <t>Территория оказания услуги по регулируемому виду деятельности</t>
  </si>
  <si>
    <t>x</t>
  </si>
  <si>
    <t>4.1.1</t>
  </si>
  <si>
    <t>Субъект Российской Федерации</t>
  </si>
  <si>
    <t>4.1.1.1</t>
  </si>
  <si>
    <t>муниципальный район</t>
  </si>
  <si>
    <t>Моргаушский муниципальный район</t>
  </si>
  <si>
    <t>4.1.1.1.1</t>
  </si>
  <si>
    <t>муниципальное образование</t>
  </si>
  <si>
    <t>Моргаушский муниципальный район (97632000)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</si>
  <si>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</si>
  <si>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5</t>
  </si>
  <si>
    <t>6</t>
  </si>
  <si>
    <t>7</t>
  </si>
  <si>
    <t>3</t>
  </si>
  <si>
    <t>4</t>
  </si>
  <si>
    <t>fn</t>
  </si>
  <si>
    <t>fd1</t>
  </si>
  <si>
    <t>fn1</t>
  </si>
  <si>
    <t>fd2</t>
  </si>
  <si>
    <t>fp</t>
  </si>
  <si>
    <t>Источник официального опубликования решения</t>
  </si>
  <si>
    <t>О</t>
  </si>
  <si>
    <t>Дифференциация</t>
  </si>
  <si>
    <t>Единица измерения</t>
  </si>
  <si>
    <t>Период действия тарифа</t>
  </si>
  <si>
    <t>Параметр дифференциации тарифа</t>
  </si>
  <si>
    <t>Значение параметра дифференциации тарифа</t>
  </si>
  <si>
    <t>Наличие периода действия тарифа</t>
  </si>
  <si>
    <t>Период действия</t>
  </si>
  <si>
    <t>Ссылка на документ</t>
  </si>
  <si>
    <t>дата начала</t>
  </si>
  <si>
    <t>дата окончания</t>
  </si>
  <si>
    <t>1</t>
  </si>
  <si>
    <t>Долгосрочные параметры регулирования (в случае если их установление предусмотрено выбранным методом регулирования)</t>
  </si>
  <si>
    <t>1.1</t>
  </si>
  <si>
    <t>наименование тарифа</t>
  </si>
  <si>
    <t>Предельные одноставочные тарифы на захоронение твердых коммунальных отходов (без дополнительного предъявления НДС)</t>
  </si>
  <si>
    <t>да</t>
  </si>
  <si>
    <t>01.01.2018</t>
  </si>
  <si>
    <t>31.12.2018</t>
  </si>
  <si>
    <t>Долгосрочные параметры регулирования тарифов на захоронение твердых коммунальных отходов для операторов по обращению с твердыми коммунальными отходами, осуществляющих регулируемый вид деятельности на территории Чувашской Республики, на 2018-2020 годы. (утверждена постановлением Государственной службы Чувашской Республики по конкурентной политике и тарифам от 19.12.2017 № 119-25/в)</t>
  </si>
  <si>
    <t>01.01.2019</t>
  </si>
  <si>
    <t>31.12.2019</t>
  </si>
  <si>
    <t>01.01.2020</t>
  </si>
  <si>
    <t>31.12.2020</t>
  </si>
  <si>
    <t>технологическая особенность</t>
  </si>
  <si>
    <t>без дифференциации</t>
  </si>
  <si>
    <t>территория оказания услуг</t>
  </si>
  <si>
    <t>вид твердых коммунальных отходов</t>
  </si>
  <si>
    <t xml:space="preserve">класс опасности твердых коммунальных отходов </t>
  </si>
  <si>
    <t>Годовой объем (масса) принятых твердых коммунальных отходов</t>
  </si>
  <si>
    <t>куб. м</t>
  </si>
  <si>
    <t>30.06.2018</t>
  </si>
  <si>
    <t>01.07.2018</t>
  </si>
  <si>
    <t>30.06.2019</t>
  </si>
  <si>
    <t>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</si>
  <si>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8</t>
  </si>
  <si>
    <t>9</t>
  </si>
  <si>
    <t>10</t>
  </si>
  <si>
    <t>Форма 5.3.2 Информация о величинах тарифов в области обращения с твердыми коммунальными отходами</t>
  </si>
  <si>
    <t>Величина тарифа</t>
  </si>
  <si>
    <t>руб./куб. м</t>
  </si>
  <si>
    <t>01.07.2019</t>
  </si>
  <si>
    <t>30.06.2020</t>
  </si>
  <si>
    <t>01.07.2020</t>
  </si>
  <si>
    <t>Чувашская Республика</t>
  </si>
  <si>
    <t>Тариф на захоронение твердых коммунальных отходов</t>
  </si>
  <si>
    <t>6.5.</t>
  </si>
  <si>
    <t>Индекс эффективности операционных расходов - 1% 
Удельный расход электрической энергии - 0,16 кВт.ч/ куб. м</t>
  </si>
  <si>
    <t>Базовый уровень операционных расходов - 2631,275 тыс. руб.
Удельный расход электрической энергии - 0,16 кВт.ч/ куб. м</t>
  </si>
  <si>
    <t>5.4.</t>
  </si>
  <si>
    <t>5.5.</t>
  </si>
  <si>
    <t>7.5.</t>
  </si>
  <si>
    <t>http://tarif.cap.ru/doc/laws/2017/12/19/ruling119-25-v</t>
  </si>
  <si>
    <t>http://publication.pravo.gov.ru/Document/View/2101201812190005</t>
  </si>
  <si>
    <t>1.1.</t>
  </si>
  <si>
    <t>1.1.1.1.</t>
  </si>
  <si>
    <t>1.1.1.2.</t>
  </si>
  <si>
    <t>1.1.1.3.</t>
  </si>
  <si>
    <t>1.1.1.4.</t>
  </si>
  <si>
    <t>1.1.1.5.</t>
  </si>
  <si>
    <t>2.1.1.1</t>
  </si>
  <si>
    <t>2.1.1.2</t>
  </si>
  <si>
    <t>2.1.1.3</t>
  </si>
  <si>
    <t>2.1.1.4</t>
  </si>
  <si>
    <t>2.1.1.5</t>
  </si>
  <si>
    <r>
      <t>Форма 5.3.1 Информация о тарифах в области обращения с твердыми коммунальными отходами</t>
    </r>
    <r>
      <rPr>
        <b/>
        <vertAlign val="superscript"/>
        <sz val="10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</si>
</sst>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3"/>
      <color theme="0"/>
      <name val="Tahoma"/>
      <family val="2"/>
      <charset val="204"/>
    </font>
    <font>
      <sz val="3"/>
      <name val="Tahoma"/>
      <family val="2"/>
      <charset val="204"/>
    </font>
    <font>
      <sz val="1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Tahoma"/>
      <family val="2"/>
      <charset val="204"/>
    </font>
    <font>
      <sz val="1"/>
      <color indexed="8"/>
      <name val="Tahoma"/>
      <family val="2"/>
      <charset val="204"/>
    </font>
    <font>
      <sz val="1"/>
      <name val="Tahoma"/>
      <family val="2"/>
      <charset val="204"/>
    </font>
    <font>
      <sz val="1"/>
      <color indexed="62"/>
      <name val="Tahoma"/>
      <family val="2"/>
      <charset val="204"/>
    </font>
    <font>
      <sz val="3"/>
      <color indexed="8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14"/>
      <name val="Franklin Gothic Medium"/>
      <family val="2"/>
      <charset val="204"/>
    </font>
    <font>
      <sz val="11"/>
      <name val="Wingdings 2"/>
      <family val="1"/>
      <charset val="2"/>
    </font>
    <font>
      <sz val="1"/>
      <color theme="0"/>
      <name val="Wingdings 2"/>
      <family val="1"/>
      <charset val="2"/>
    </font>
    <font>
      <sz val="3"/>
      <color indexed="9"/>
      <name val="Tahoma"/>
      <family val="2"/>
      <charset val="204"/>
    </font>
    <font>
      <sz val="3"/>
      <color indexed="55"/>
      <name val="Tahoma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1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name val="Tahoma"/>
      <family val="2"/>
      <charset val="204"/>
    </font>
    <font>
      <sz val="15"/>
      <color indexed="8"/>
      <name val="Tahoma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9"/>
      <color rgb="FF333399"/>
      <name val="Tahoma"/>
      <family val="2"/>
      <charset val="204"/>
    </font>
    <font>
      <vertAlign val="superscript"/>
      <sz val="9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vertAlign val="superscript"/>
      <sz val="10"/>
      <name val="Tahoma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9"/>
      <color rgb="FFFF0000"/>
      <name val="Tahoma"/>
      <family val="2"/>
      <charset val="204"/>
    </font>
    <font>
      <b/>
      <sz val="9"/>
      <color rgb="FF0070C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22" fillId="0" borderId="0" applyBorder="0">
      <alignment horizontal="center" vertical="center" wrapText="1"/>
    </xf>
    <xf numFmtId="0" fontId="9" fillId="0" borderId="0">
      <alignment horizontal="left" vertical="center"/>
    </xf>
    <xf numFmtId="0" fontId="27" fillId="0" borderId="0"/>
    <xf numFmtId="49" fontId="28" fillId="0" borderId="0" applyBorder="0">
      <alignment vertical="top"/>
    </xf>
    <xf numFmtId="0" fontId="31" fillId="0" borderId="10" applyBorder="0">
      <alignment horizontal="center" vertical="center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9" fillId="0" borderId="0" xfId="1" applyFont="1" applyFill="1" applyAlignment="1" applyProtection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 applyProtection="1">
      <alignment horizontal="left" vertical="center" wrapText="1" indent="1"/>
    </xf>
    <xf numFmtId="0" fontId="9" fillId="2" borderId="2" xfId="4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>
      <alignment vertical="center"/>
    </xf>
    <xf numFmtId="0" fontId="12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0" fontId="9" fillId="2" borderId="3" xfId="4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Alignment="1" applyProtection="1">
      <alignment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 applyProtection="1">
      <alignment horizontal="left" vertical="center" wrapText="1" indent="2"/>
    </xf>
    <xf numFmtId="0" fontId="9" fillId="0" borderId="2" xfId="3" applyFont="1" applyFill="1" applyBorder="1" applyAlignment="1" applyProtection="1">
      <alignment horizontal="left" vertical="center" wrapText="1" indent="3"/>
    </xf>
    <xf numFmtId="0" fontId="9" fillId="0" borderId="2" xfId="3" applyFont="1" applyFill="1" applyBorder="1" applyAlignment="1" applyProtection="1">
      <alignment horizontal="left" vertical="center" wrapText="1" indent="4"/>
    </xf>
    <xf numFmtId="0" fontId="4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16" fillId="0" borderId="4" xfId="1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16" fillId="0" borderId="4" xfId="4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left" vertical="center" wrapText="1" indent="2"/>
    </xf>
    <xf numFmtId="0" fontId="3" fillId="0" borderId="0" xfId="4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vertical="center"/>
    </xf>
    <xf numFmtId="49" fontId="9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top"/>
    </xf>
    <xf numFmtId="0" fontId="4" fillId="0" borderId="0" xfId="0" applyNumberFormat="1" applyFont="1" applyFill="1" applyAlignment="1" applyProtection="1">
      <alignment horizontal="center" vertical="top"/>
    </xf>
    <xf numFmtId="49" fontId="4" fillId="0" borderId="0" xfId="0" applyNumberFormat="1" applyFont="1" applyFill="1" applyAlignment="1" applyProtection="1">
      <alignment horizontal="center" vertical="top"/>
    </xf>
    <xf numFmtId="0" fontId="15" fillId="0" borderId="0" xfId="0" applyFont="1" applyFill="1" applyAlignment="1" applyProtection="1">
      <alignment vertical="top"/>
    </xf>
    <xf numFmtId="0" fontId="20" fillId="0" borderId="0" xfId="0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vertical="top"/>
    </xf>
    <xf numFmtId="0" fontId="21" fillId="0" borderId="0" xfId="1" applyFont="1" applyFill="1" applyBorder="1" applyAlignment="1" applyProtection="1">
      <alignment horizontal="center" vertical="center" wrapText="1"/>
    </xf>
    <xf numFmtId="0" fontId="23" fillId="0" borderId="0" xfId="1" applyFont="1" applyFill="1" applyAlignment="1" applyProtection="1">
      <alignment vertical="center" wrapText="1"/>
    </xf>
    <xf numFmtId="0" fontId="24" fillId="0" borderId="0" xfId="1" applyFont="1" applyFill="1" applyAlignment="1" applyProtection="1">
      <alignment vertical="center"/>
    </xf>
    <xf numFmtId="0" fontId="25" fillId="0" borderId="0" xfId="1" applyFont="1" applyFill="1" applyAlignment="1" applyProtection="1">
      <alignment vertical="center"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left" vertical="center" wrapText="1" indent="1"/>
    </xf>
    <xf numFmtId="0" fontId="9" fillId="0" borderId="2" xfId="6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vertical="top"/>
    </xf>
    <xf numFmtId="0" fontId="27" fillId="0" borderId="0" xfId="7"/>
    <xf numFmtId="0" fontId="9" fillId="0" borderId="0" xfId="3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top"/>
    </xf>
    <xf numFmtId="0" fontId="0" fillId="0" borderId="2" xfId="3" applyFont="1" applyFill="1" applyBorder="1" applyAlignment="1" applyProtection="1">
      <alignment horizontal="center" vertical="center" wrapText="1"/>
    </xf>
    <xf numFmtId="49" fontId="13" fillId="0" borderId="0" xfId="9" applyNumberFormat="1" applyFont="1" applyFill="1" applyBorder="1" applyAlignment="1" applyProtection="1">
      <alignment horizontal="center" vertical="center" wrapText="1"/>
    </xf>
    <xf numFmtId="16" fontId="13" fillId="0" borderId="0" xfId="9" applyNumberFormat="1" applyFont="1" applyFill="1" applyBorder="1" applyAlignment="1" applyProtection="1">
      <alignment horizontal="center" vertical="center" wrapText="1"/>
    </xf>
    <xf numFmtId="0" fontId="13" fillId="0" borderId="0" xfId="9" applyNumberFormat="1" applyFont="1" applyFill="1" applyBorder="1" applyAlignment="1" applyProtection="1">
      <alignment horizontal="center" vertical="center" wrapText="1"/>
    </xf>
    <xf numFmtId="49" fontId="9" fillId="0" borderId="2" xfId="7" applyNumberFormat="1" applyFont="1" applyFill="1" applyBorder="1" applyAlignment="1">
      <alignment horizontal="center" vertical="center"/>
    </xf>
    <xf numFmtId="0" fontId="9" fillId="0" borderId="3" xfId="7" applyFont="1" applyFill="1" applyBorder="1" applyAlignment="1">
      <alignment vertical="center"/>
    </xf>
    <xf numFmtId="0" fontId="9" fillId="0" borderId="5" xfId="7" applyFont="1" applyFill="1" applyBorder="1" applyAlignment="1">
      <alignment vertical="center"/>
    </xf>
    <xf numFmtId="0" fontId="9" fillId="0" borderId="3" xfId="9" applyNumberFormat="1" applyFont="1" applyFill="1" applyBorder="1" applyAlignment="1" applyProtection="1">
      <alignment horizontal="left" vertical="center" indent="1"/>
    </xf>
    <xf numFmtId="49" fontId="31" fillId="0" borderId="5" xfId="9" applyNumberFormat="1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top"/>
    </xf>
    <xf numFmtId="0" fontId="0" fillId="0" borderId="4" xfId="0" applyFill="1" applyBorder="1" applyAlignment="1" applyProtection="1">
      <alignment vertical="top"/>
    </xf>
    <xf numFmtId="0" fontId="32" fillId="0" borderId="0" xfId="0" applyFont="1" applyFill="1" applyAlignment="1" applyProtection="1">
      <alignment vertical="top"/>
    </xf>
    <xf numFmtId="16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left" vertical="center" wrapText="1"/>
    </xf>
    <xf numFmtId="49" fontId="16" fillId="6" borderId="3" xfId="7" applyNumberFormat="1" applyFont="1" applyFill="1" applyBorder="1" applyAlignment="1" applyProtection="1">
      <alignment horizontal="center" vertical="center"/>
    </xf>
    <xf numFmtId="0" fontId="16" fillId="6" borderId="5" xfId="3" applyFont="1" applyFill="1" applyBorder="1" applyAlignment="1" applyProtection="1">
      <alignment horizontal="left" vertical="center" wrapText="1" indent="1"/>
    </xf>
    <xf numFmtId="0" fontId="16" fillId="6" borderId="5" xfId="3" applyFont="1" applyFill="1" applyBorder="1" applyAlignment="1" applyProtection="1">
      <alignment horizontal="left" vertical="center" wrapText="1"/>
    </xf>
    <xf numFmtId="0" fontId="15" fillId="6" borderId="5" xfId="0" applyFont="1" applyFill="1" applyBorder="1" applyAlignment="1" applyProtection="1">
      <alignment vertical="top"/>
    </xf>
    <xf numFmtId="0" fontId="18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6" fillId="0" borderId="0" xfId="0" applyFont="1" applyFill="1" applyAlignment="1" applyProtection="1">
      <alignment horizontal="right" vertical="top"/>
    </xf>
    <xf numFmtId="0" fontId="9" fillId="0" borderId="0" xfId="3" applyFont="1" applyFill="1" applyBorder="1" applyAlignment="1" applyProtection="1">
      <alignment horizontal="left" vertical="top"/>
    </xf>
    <xf numFmtId="0" fontId="12" fillId="0" borderId="0" xfId="0" applyFont="1" applyFill="1" applyAlignment="1" applyProtection="1">
      <alignment vertical="top"/>
    </xf>
    <xf numFmtId="0" fontId="12" fillId="0" borderId="0" xfId="0" applyNumberFormat="1" applyFont="1" applyFill="1" applyAlignment="1" applyProtection="1">
      <alignment horizontal="center" vertical="top"/>
    </xf>
    <xf numFmtId="49" fontId="12" fillId="0" borderId="0" xfId="0" applyNumberFormat="1" applyFont="1" applyFill="1" applyAlignment="1" applyProtection="1">
      <alignment horizontal="center" vertical="top"/>
    </xf>
    <xf numFmtId="0" fontId="7" fillId="0" borderId="0" xfId="5" applyFont="1" applyFill="1" applyBorder="1" applyAlignment="1" applyProtection="1">
      <alignment vertical="center" wrapText="1"/>
    </xf>
    <xf numFmtId="49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1" xfId="9" applyNumberFormat="1" applyFont="1" applyFill="1" applyBorder="1" applyAlignment="1" applyProtection="1">
      <alignment vertical="center"/>
    </xf>
    <xf numFmtId="49" fontId="31" fillId="0" borderId="4" xfId="9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left" vertical="top"/>
    </xf>
    <xf numFmtId="49" fontId="9" fillId="3" borderId="7" xfId="9" applyNumberFormat="1" applyFont="1" applyFill="1" applyBorder="1" applyAlignment="1" applyProtection="1">
      <alignment horizontal="left" vertical="center" wrapText="1"/>
      <protection locked="0"/>
    </xf>
    <xf numFmtId="49" fontId="9" fillId="3" borderId="8" xfId="9" applyNumberFormat="1" applyFont="1" applyFill="1" applyBorder="1" applyAlignment="1" applyProtection="1">
      <alignment horizontal="left" vertical="center" wrapText="1"/>
      <protection locked="0"/>
    </xf>
    <xf numFmtId="49" fontId="9" fillId="3" borderId="9" xfId="9" applyNumberFormat="1" applyFont="1" applyFill="1" applyBorder="1" applyAlignment="1" applyProtection="1">
      <alignment horizontal="left" vertical="center" wrapText="1"/>
      <protection locked="0"/>
    </xf>
    <xf numFmtId="4" fontId="9" fillId="5" borderId="7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8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9" xfId="3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 applyProtection="1">
      <alignment horizontal="center" vertical="top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 applyProtection="1">
      <alignment horizontal="center" vertical="center" wrapText="1"/>
    </xf>
    <xf numFmtId="49" fontId="35" fillId="3" borderId="7" xfId="10" applyNumberFormat="1" applyFill="1" applyBorder="1" applyAlignment="1" applyProtection="1">
      <alignment horizontal="left" vertical="center" wrapText="1"/>
      <protection locked="0"/>
    </xf>
    <xf numFmtId="0" fontId="13" fillId="0" borderId="5" xfId="9" applyNumberFormat="1" applyFont="1" applyFill="1" applyBorder="1" applyAlignment="1" applyProtection="1">
      <alignment horizontal="center" vertical="center" wrapText="1"/>
    </xf>
    <xf numFmtId="49" fontId="35" fillId="3" borderId="8" xfId="10" applyNumberForma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3" xfId="2" applyFont="1" applyFill="1" applyBorder="1" applyAlignment="1">
      <alignment horizontal="left" vertical="center" wrapText="1" inden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left" vertical="top" wrapText="1"/>
    </xf>
    <xf numFmtId="0" fontId="9" fillId="2" borderId="2" xfId="4" applyNumberFormat="1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horizontal="center" vertical="top"/>
    </xf>
    <xf numFmtId="0" fontId="9" fillId="0" borderId="2" xfId="3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21" fillId="0" borderId="6" xfId="4" applyNumberFormat="1" applyFont="1" applyFill="1" applyBorder="1" applyAlignment="1" applyProtection="1">
      <alignment horizontal="center" vertical="center"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0" fontId="30" fillId="0" borderId="1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16" fontId="13" fillId="0" borderId="5" xfId="9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33" fillId="0" borderId="7" xfId="4" applyNumberFormat="1" applyFont="1" applyFill="1" applyBorder="1" applyAlignment="1" applyProtection="1">
      <alignment horizontal="center" vertical="center" wrapText="1"/>
    </xf>
    <xf numFmtId="49" fontId="33" fillId="0" borderId="8" xfId="4" applyNumberFormat="1" applyFont="1" applyFill="1" applyBorder="1" applyAlignment="1" applyProtection="1">
      <alignment horizontal="center" vertical="center" wrapText="1"/>
    </xf>
    <xf numFmtId="49" fontId="33" fillId="0" borderId="9" xfId="4" applyNumberFormat="1" applyFont="1" applyFill="1" applyBorder="1" applyAlignment="1" applyProtection="1">
      <alignment horizontal="center" vertical="center" wrapText="1"/>
    </xf>
    <xf numFmtId="49" fontId="34" fillId="0" borderId="2" xfId="4" applyNumberFormat="1" applyFont="1" applyFill="1" applyBorder="1" applyAlignment="1" applyProtection="1">
      <alignment horizontal="center" vertical="center" wrapText="1"/>
    </xf>
    <xf numFmtId="49" fontId="9" fillId="3" borderId="7" xfId="4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4" applyNumberFormat="1" applyFont="1" applyFill="1" applyBorder="1" applyAlignment="1" applyProtection="1">
      <alignment horizontal="center" vertical="center" wrapText="1"/>
      <protection locked="0"/>
    </xf>
    <xf numFmtId="49" fontId="9" fillId="3" borderId="9" xfId="4" applyNumberFormat="1" applyFont="1" applyFill="1" applyBorder="1" applyAlignment="1" applyProtection="1">
      <alignment horizontal="center" vertical="center" wrapText="1"/>
      <protection locked="0"/>
    </xf>
    <xf numFmtId="49" fontId="9" fillId="4" borderId="7" xfId="4" applyNumberFormat="1" applyFont="1" applyFill="1" applyBorder="1" applyAlignment="1" applyProtection="1">
      <alignment horizontal="center" vertical="center" wrapText="1"/>
    </xf>
    <xf numFmtId="49" fontId="9" fillId="4" borderId="8" xfId="4" applyNumberFormat="1" applyFont="1" applyFill="1" applyBorder="1" applyAlignment="1" applyProtection="1">
      <alignment horizontal="center" vertical="center" wrapText="1"/>
    </xf>
    <xf numFmtId="49" fontId="9" fillId="4" borderId="9" xfId="4" applyNumberFormat="1" applyFont="1" applyFill="1" applyBorder="1" applyAlignment="1" applyProtection="1">
      <alignment horizontal="center" vertical="center" wrapText="1"/>
    </xf>
    <xf numFmtId="49" fontId="9" fillId="5" borderId="7" xfId="4" applyNumberFormat="1" applyFont="1" applyFill="1" applyBorder="1" applyAlignment="1" applyProtection="1">
      <alignment horizontal="center" vertical="center" wrapText="1"/>
      <protection locked="0"/>
    </xf>
    <xf numFmtId="49" fontId="9" fillId="5" borderId="8" xfId="4" applyNumberFormat="1" applyFont="1" applyFill="1" applyBorder="1" applyAlignment="1" applyProtection="1">
      <alignment horizontal="center" vertical="center" wrapText="1"/>
      <protection locked="0"/>
    </xf>
    <xf numFmtId="49" fontId="9" fillId="5" borderId="9" xfId="4" applyNumberFormat="1" applyFont="1" applyFill="1" applyBorder="1" applyAlignment="1" applyProtection="1">
      <alignment horizontal="center" vertical="center" wrapText="1"/>
      <protection locked="0"/>
    </xf>
    <xf numFmtId="164" fontId="9" fillId="5" borderId="7" xfId="3" applyNumberFormat="1" applyFont="1" applyFill="1" applyBorder="1" applyAlignment="1" applyProtection="1">
      <alignment horizontal="right" vertical="center" wrapText="1"/>
      <protection locked="0"/>
    </xf>
    <xf numFmtId="164" fontId="9" fillId="5" borderId="8" xfId="3" applyNumberFormat="1" applyFont="1" applyFill="1" applyBorder="1" applyAlignment="1" applyProtection="1">
      <alignment horizontal="right" vertical="center" wrapText="1"/>
      <protection locked="0"/>
    </xf>
    <xf numFmtId="164" fontId="9" fillId="5" borderId="9" xfId="3" applyNumberFormat="1" applyFont="1" applyFill="1" applyBorder="1" applyAlignment="1" applyProtection="1">
      <alignment horizontal="right" vertical="center" wrapText="1"/>
      <protection locked="0"/>
    </xf>
    <xf numFmtId="49" fontId="9" fillId="3" borderId="7" xfId="9" applyNumberFormat="1" applyFont="1" applyFill="1" applyBorder="1" applyAlignment="1" applyProtection="1">
      <alignment horizontal="left" vertical="center" wrapText="1"/>
      <protection locked="0"/>
    </xf>
    <xf numFmtId="49" fontId="9" fillId="3" borderId="8" xfId="9" applyNumberFormat="1" applyFont="1" applyFill="1" applyBorder="1" applyAlignment="1" applyProtection="1">
      <alignment horizontal="left" vertical="center" wrapText="1"/>
      <protection locked="0"/>
    </xf>
    <xf numFmtId="49" fontId="9" fillId="3" borderId="9" xfId="9" applyNumberFormat="1" applyFont="1" applyFill="1" applyBorder="1" applyAlignment="1" applyProtection="1">
      <alignment horizontal="left" vertical="center" wrapText="1"/>
      <protection locked="0"/>
    </xf>
    <xf numFmtId="49" fontId="35" fillId="3" borderId="7" xfId="10" applyNumberFormat="1" applyFill="1" applyBorder="1" applyAlignment="1" applyProtection="1">
      <alignment horizontal="left" vertical="center" wrapText="1"/>
      <protection locked="0"/>
    </xf>
    <xf numFmtId="0" fontId="9" fillId="3" borderId="7" xfId="10" applyNumberFormat="1" applyFont="1" applyFill="1" applyBorder="1" applyAlignment="1" applyProtection="1">
      <alignment horizontal="left" vertical="center" wrapText="1"/>
      <protection locked="0"/>
    </xf>
    <xf numFmtId="0" fontId="9" fillId="3" borderId="8" xfId="9" applyNumberFormat="1" applyFont="1" applyFill="1" applyBorder="1" applyAlignment="1" applyProtection="1">
      <alignment horizontal="left" vertical="center" wrapText="1"/>
      <protection locked="0"/>
    </xf>
    <xf numFmtId="0" fontId="9" fillId="3" borderId="9" xfId="9" applyNumberFormat="1" applyFont="1" applyFill="1" applyBorder="1" applyAlignment="1" applyProtection="1">
      <alignment horizontal="left" vertical="center" wrapText="1"/>
      <protection locked="0"/>
    </xf>
    <xf numFmtId="0" fontId="33" fillId="5" borderId="7" xfId="4" applyNumberFormat="1" applyFont="1" applyFill="1" applyBorder="1" applyAlignment="1" applyProtection="1">
      <alignment horizontal="center" vertical="center" wrapText="1"/>
      <protection locked="0"/>
    </xf>
    <xf numFmtId="0" fontId="33" fillId="5" borderId="8" xfId="4" applyNumberFormat="1" applyFont="1" applyFill="1" applyBorder="1" applyAlignment="1" applyProtection="1">
      <alignment horizontal="center" vertical="center" wrapText="1"/>
      <protection locked="0"/>
    </xf>
    <xf numFmtId="0" fontId="33" fillId="5" borderId="9" xfId="4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9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10" applyFill="1" applyAlignment="1" applyProtection="1">
      <alignment horizontal="center" vertical="center" wrapText="1"/>
    </xf>
    <xf numFmtId="0" fontId="23" fillId="0" borderId="0" xfId="1" applyFont="1" applyFill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top"/>
    </xf>
    <xf numFmtId="0" fontId="9" fillId="0" borderId="0" xfId="3" applyFont="1" applyFill="1" applyBorder="1" applyAlignment="1" applyProtection="1">
      <alignment horizontal="right" vertical="center" wrapText="1"/>
    </xf>
    <xf numFmtId="0" fontId="30" fillId="0" borderId="7" xfId="3" applyFont="1" applyFill="1" applyBorder="1" applyAlignment="1" applyProtection="1">
      <alignment horizontal="center" vertical="center" wrapText="1"/>
    </xf>
    <xf numFmtId="0" fontId="30" fillId="0" borderId="9" xfId="3" applyFont="1" applyFill="1" applyBorder="1" applyAlignment="1" applyProtection="1">
      <alignment horizontal="center" vertical="center" wrapText="1"/>
    </xf>
    <xf numFmtId="0" fontId="13" fillId="0" borderId="0" xfId="9" applyNumberFormat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30" fillId="0" borderId="2" xfId="3" applyFont="1" applyFill="1" applyBorder="1" applyAlignment="1" applyProtection="1">
      <alignment horizontal="center" vertical="center" wrapText="1"/>
    </xf>
    <xf numFmtId="4" fontId="33" fillId="5" borderId="7" xfId="4" applyNumberFormat="1" applyFont="1" applyFill="1" applyBorder="1" applyAlignment="1" applyProtection="1">
      <alignment horizontal="right" vertical="center" wrapText="1"/>
      <protection locked="0"/>
    </xf>
    <xf numFmtId="4" fontId="33" fillId="5" borderId="8" xfId="4" applyNumberFormat="1" applyFont="1" applyFill="1" applyBorder="1" applyAlignment="1" applyProtection="1">
      <alignment horizontal="right" vertical="center" wrapText="1"/>
      <protection locked="0"/>
    </xf>
    <xf numFmtId="4" fontId="33" fillId="5" borderId="9" xfId="4" applyNumberFormat="1" applyFont="1" applyFill="1" applyBorder="1" applyAlignment="1" applyProtection="1">
      <alignment horizontal="right" vertical="center" wrapText="1"/>
      <protection locked="0"/>
    </xf>
    <xf numFmtId="0" fontId="9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4" applyNumberFormat="1" applyFont="1" applyFill="1" applyBorder="1" applyAlignment="1" applyProtection="1">
      <alignment horizontal="center" vertical="center" wrapText="1"/>
    </xf>
    <xf numFmtId="49" fontId="12" fillId="0" borderId="8" xfId="4" applyNumberFormat="1" applyFont="1" applyFill="1" applyBorder="1" applyAlignment="1" applyProtection="1">
      <alignment horizontal="center" vertical="center" wrapText="1"/>
    </xf>
    <xf numFmtId="49" fontId="12" fillId="0" borderId="9" xfId="4" applyNumberFormat="1" applyFont="1" applyFill="1" applyBorder="1" applyAlignment="1" applyProtection="1">
      <alignment horizontal="center" vertical="center" wrapText="1"/>
    </xf>
    <xf numFmtId="4" fontId="30" fillId="5" borderId="7" xfId="4" applyNumberFormat="1" applyFont="1" applyFill="1" applyBorder="1" applyAlignment="1" applyProtection="1">
      <alignment horizontal="right" vertical="center" wrapText="1"/>
      <protection locked="0"/>
    </xf>
    <xf numFmtId="4" fontId="30" fillId="5" borderId="8" xfId="4" applyNumberFormat="1" applyFont="1" applyFill="1" applyBorder="1" applyAlignment="1" applyProtection="1">
      <alignment horizontal="right" vertical="center" wrapText="1"/>
      <protection locked="0"/>
    </xf>
    <xf numFmtId="4" fontId="30" fillId="5" borderId="9" xfId="4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5" applyFont="1" applyFill="1" applyBorder="1" applyAlignment="1" applyProtection="1">
      <alignment horizontal="center" vertical="center" wrapText="1"/>
    </xf>
    <xf numFmtId="4" fontId="39" fillId="5" borderId="7" xfId="4" applyNumberFormat="1" applyFont="1" applyFill="1" applyBorder="1" applyAlignment="1" applyProtection="1">
      <alignment horizontal="right" vertical="center" wrapText="1"/>
      <protection locked="0"/>
    </xf>
    <xf numFmtId="4" fontId="39" fillId="5" borderId="8" xfId="4" applyNumberFormat="1" applyFont="1" applyFill="1" applyBorder="1" applyAlignment="1" applyProtection="1">
      <alignment horizontal="right" vertical="center" wrapText="1"/>
      <protection locked="0"/>
    </xf>
    <xf numFmtId="4" fontId="39" fillId="5" borderId="9" xfId="4" applyNumberFormat="1" applyFont="1" applyFill="1" applyBorder="1" applyAlignment="1" applyProtection="1">
      <alignment horizontal="right" vertical="center" wrapText="1"/>
      <protection locked="0"/>
    </xf>
    <xf numFmtId="4" fontId="40" fillId="5" borderId="7" xfId="4" applyNumberFormat="1" applyFont="1" applyFill="1" applyBorder="1" applyAlignment="1" applyProtection="1">
      <alignment horizontal="right" vertical="center" wrapText="1"/>
      <protection locked="0"/>
    </xf>
    <xf numFmtId="4" fontId="40" fillId="5" borderId="8" xfId="4" applyNumberFormat="1" applyFont="1" applyFill="1" applyBorder="1" applyAlignment="1" applyProtection="1">
      <alignment horizontal="right" vertical="center" wrapText="1"/>
      <protection locked="0"/>
    </xf>
    <xf numFmtId="4" fontId="40" fillId="5" borderId="9" xfId="4" applyNumberFormat="1" applyFont="1" applyFill="1" applyBorder="1" applyAlignment="1" applyProtection="1">
      <alignment horizontal="right" vertical="center" wrapText="1"/>
      <protection locked="0"/>
    </xf>
    <xf numFmtId="49" fontId="41" fillId="5" borderId="7" xfId="4" applyNumberFormat="1" applyFont="1" applyFill="1" applyBorder="1" applyAlignment="1" applyProtection="1">
      <alignment horizontal="center" vertical="center" wrapText="1"/>
      <protection locked="0"/>
    </xf>
    <xf numFmtId="49" fontId="41" fillId="5" borderId="8" xfId="4" applyNumberFormat="1" applyFont="1" applyFill="1" applyBorder="1" applyAlignment="1" applyProtection="1">
      <alignment horizontal="center" vertical="center" wrapText="1"/>
      <protection locked="0"/>
    </xf>
    <xf numFmtId="49" fontId="41" fillId="5" borderId="9" xfId="4" applyNumberFormat="1" applyFont="1" applyFill="1" applyBorder="1" applyAlignment="1" applyProtection="1">
      <alignment horizontal="center" vertical="center" wrapText="1"/>
      <protection locked="0"/>
    </xf>
    <xf numFmtId="49" fontId="42" fillId="5" borderId="7" xfId="4" applyNumberFormat="1" applyFont="1" applyFill="1" applyBorder="1" applyAlignment="1" applyProtection="1">
      <alignment horizontal="center" vertical="center" wrapText="1"/>
      <protection locked="0"/>
    </xf>
    <xf numFmtId="49" fontId="42" fillId="5" borderId="8" xfId="4" applyNumberFormat="1" applyFont="1" applyFill="1" applyBorder="1" applyAlignment="1" applyProtection="1">
      <alignment horizontal="center" vertical="center" wrapText="1"/>
      <protection locked="0"/>
    </xf>
    <xf numFmtId="49" fontId="42" fillId="5" borderId="9" xfId="4" applyNumberFormat="1" applyFont="1" applyFill="1" applyBorder="1" applyAlignment="1" applyProtection="1">
      <alignment horizontal="center" vertical="center" wrapText="1"/>
      <protection locked="0"/>
    </xf>
  </cellXfs>
  <cellStyles count="12">
    <cellStyle name="Гиперссылка" xfId="10" builtinId="8"/>
    <cellStyle name="Гиперссылка 4" xfId="11"/>
    <cellStyle name="Заголовок" xfId="5"/>
    <cellStyle name="ЗаголовокСтолбца" xfId="9"/>
    <cellStyle name="Обычный" xfId="0" builtinId="0"/>
    <cellStyle name="Обычный 15" xfId="7"/>
    <cellStyle name="Обычный 3 2" xfId="8"/>
    <cellStyle name="Обычный_JKH.OPEN.INFO.HVS(v3.5)_цены161210" xfId="3"/>
    <cellStyle name="Обычный_SIMPLE_1_massive2" xfId="6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172075" y="762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1]!modInfo.FREEZE_PANES_STATIC">
      <xdr:nvPicPr>
        <xdr:cNvPr id="5" name="FREEZE_PANES_I16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1]!modInfo.FREEZE_PANES_STATIC">
      <xdr:nvPicPr>
        <xdr:cNvPr id="6" name="UNFREEZE_PANES_I16" descr="update_org.png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4</xdr:row>
      <xdr:rowOff>9525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3914775" y="666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1]!modInfo.FREEZE_PANES_STATIC">
      <xdr:nvPicPr>
        <xdr:cNvPr id="5" name="FREEZE_PANES_I10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1]!modInfo.FREEZE_PANES_STATIC">
      <xdr:nvPicPr>
        <xdr:cNvPr id="6" name="UNFREEZE_PANES_I10" descr="update_org.png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74;&#1090;&#1080;&#1085;&#1072;/Documents/&#1056;&#1048;%20&#1058;&#1072;&#1088;&#1080;&#1092;&#1099;%20&#1080;%20&#1094;&#1077;&#1085;&#1099;/FAS.JKH.OPEN.INFO.PRICE.TK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Перечень тарифов"/>
      <sheetName val="Дифференциация"/>
      <sheetName val="Форма 1.0.1 | Форма 5.3.1"/>
      <sheetName val="Форма 5.3.1"/>
      <sheetName val="Форма 1.0.1 | Форма 5.3.2"/>
      <sheetName val="Форма 5.3.2"/>
      <sheetName val="Форма 1.0.2"/>
      <sheetName val="Сведения об изменении"/>
      <sheetName val="Комментарии"/>
      <sheetName val="Проверка"/>
      <sheetName val="AllSheetsInThisWorkbook"/>
      <sheetName val="TEHSHEET"/>
      <sheetName val="et_union_hor"/>
      <sheetName val="modReestr"/>
      <sheetName val="modList07"/>
      <sheetName val="modfrmRezimChoose"/>
      <sheetName val="modCheckCyan"/>
      <sheetName val="modInfo"/>
      <sheetName val="modList03"/>
      <sheetName val="et_union_vert"/>
      <sheetName val="modList00"/>
      <sheetName val="modHTTP"/>
      <sheetName val="modfrmRegion"/>
      <sheetName val="MR_LIST"/>
      <sheetName val="REESTR_VED"/>
      <sheetName val="REESTR_VT"/>
      <sheetName val="modList01"/>
      <sheetName val="dblList01"/>
      <sheetName val="dblList02"/>
      <sheetName val="modList02"/>
      <sheetName val="dblList04"/>
      <sheetName val="modList04_1"/>
      <sheetName val="modList04"/>
      <sheetName val="dblList05"/>
      <sheetName val="dblList07"/>
      <sheetName val="modList05_1"/>
      <sheetName val="modList05"/>
      <sheetName val="modfrmReestrObj"/>
      <sheetName val="modProv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modfrmReestrMR"/>
      <sheetName val="modServiceModule"/>
      <sheetName val="modfrmCheckUpdates"/>
      <sheetName val="REESTR_DS"/>
      <sheetName val="REESTR_CHS"/>
      <sheetName val="REESTR_LINK"/>
      <sheetName val="FAS.JKH.OPEN.INFO.PRICE.TKO"/>
    </sheetNames>
    <definedNames>
      <definedName name="modfrmDateChoose.CalendarShow"/>
      <definedName name="modInfo.FREEZE_PANES_STATIC"/>
    </definedNames>
    <sheetDataSet>
      <sheetData sheetId="0"/>
      <sheetData sheetId="1"/>
      <sheetData sheetId="2">
        <row r="7">
          <cell r="F7" t="str">
            <v>Чувашская республика</v>
          </cell>
        </row>
        <row r="15">
          <cell r="F15" t="str">
            <v>25.12.2018</v>
          </cell>
        </row>
        <row r="18">
          <cell r="F18" t="str">
            <v>Государственная служба Чувашской Республики по конкурентной политике и тарифам</v>
          </cell>
        </row>
        <row r="19">
          <cell r="F19" t="str">
            <v>06.12.2018</v>
          </cell>
        </row>
        <row r="20">
          <cell r="F20" t="str">
            <v>105-30/в</v>
          </cell>
        </row>
        <row r="21">
          <cell r="F21" t="str">
            <v>Официальный интернет-портал правовой информации. Государственная система правовой информации.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3">
        <row r="9">
          <cell r="D9" t="str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 t="str">
            <v>1</v>
          </cell>
          <cell r="E11" t="str">
            <v>Захоронение твердых коммунальных отходов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 t="str">
            <v>руб./куб. м</v>
          </cell>
          <cell r="I2" t="str">
            <v>куб. м</v>
          </cell>
        </row>
        <row r="3">
          <cell r="H3" t="str">
            <v>руб./тонна</v>
          </cell>
          <cell r="I3" t="str">
            <v>тонна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arif.cap.ru/doc/laws/2017/12/19/ruling119-25-v" TargetMode="External"/><Relationship Id="rId2" Type="http://schemas.openxmlformats.org/officeDocument/2006/relationships/hyperlink" Target="http://tarif.cap.ru/doc/laws/2017/12/19/ruling119-25-v" TargetMode="External"/><Relationship Id="rId1" Type="http://schemas.openxmlformats.org/officeDocument/2006/relationships/hyperlink" Target="http://tarif.cap.ru/doc/laws/2017/12/19/ruling119-25-v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publication.pravo.gov.ru/Document/View/210120181219000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E1" workbookViewId="0">
      <selection activeCell="G34" sqref="G34"/>
    </sheetView>
  </sheetViews>
  <sheetFormatPr defaultColWidth="10.5703125" defaultRowHeight="14.25"/>
  <cols>
    <col min="1" max="1" width="3.7109375" style="4" hidden="1" customWidth="1"/>
    <col min="2" max="4" width="3.7109375" style="5" hidden="1" customWidth="1"/>
    <col min="5" max="5" width="3.7109375" style="6" customWidth="1"/>
    <col min="6" max="6" width="9.7109375" style="7" customWidth="1"/>
    <col min="7" max="7" width="37.7109375" style="7" customWidth="1"/>
    <col min="8" max="8" width="66.85546875" style="7" customWidth="1"/>
    <col min="9" max="10" width="10.5703125" style="5"/>
    <col min="11" max="11" width="11.140625" style="5" customWidth="1"/>
    <col min="12" max="19" width="10.5703125" style="5"/>
    <col min="20" max="16384" width="10.5703125" style="7"/>
  </cols>
  <sheetData>
    <row r="1" spans="1:19" s="3" customFormat="1" ht="6">
      <c r="A1" s="1" t="s">
        <v>0</v>
      </c>
      <c r="B1" s="2"/>
      <c r="C1" s="2"/>
      <c r="D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F2" s="101" t="s">
        <v>1</v>
      </c>
      <c r="G2" s="102"/>
      <c r="H2" s="103"/>
    </row>
    <row r="3" spans="1:19" s="3" customFormat="1" ht="6">
      <c r="A3" s="1"/>
      <c r="B3" s="2"/>
      <c r="C3" s="2"/>
      <c r="D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9" customFormat="1" ht="15">
      <c r="A4" s="8"/>
      <c r="B4" s="8"/>
      <c r="C4" s="8"/>
      <c r="D4" s="8"/>
      <c r="F4" s="104" t="s">
        <v>2</v>
      </c>
      <c r="G4" s="104"/>
      <c r="H4" s="104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9" customFormat="1" ht="15">
      <c r="A5" s="8"/>
      <c r="B5" s="8"/>
      <c r="C5" s="8"/>
      <c r="D5" s="8"/>
      <c r="F5" s="10" t="s">
        <v>3</v>
      </c>
      <c r="G5" s="11" t="s">
        <v>4</v>
      </c>
      <c r="H5" s="12" t="s">
        <v>5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s="9" customFormat="1" ht="15">
      <c r="A6" s="8"/>
      <c r="B6" s="8"/>
      <c r="C6" s="8"/>
      <c r="D6" s="8"/>
      <c r="F6" s="13">
        <v>1</v>
      </c>
      <c r="G6" s="13">
        <v>2</v>
      </c>
      <c r="H6" s="14">
        <v>3</v>
      </c>
      <c r="I6" s="8">
        <v>4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9" customFormat="1" ht="18.75">
      <c r="A7" s="8"/>
      <c r="B7" s="8"/>
      <c r="C7" s="8"/>
      <c r="D7" s="8"/>
      <c r="F7" s="15">
        <v>1</v>
      </c>
      <c r="G7" s="16" t="s">
        <v>6</v>
      </c>
      <c r="H7" s="17" t="str">
        <f>IF(form_up_date="","",form_up_date)</f>
        <v>25.12.2018</v>
      </c>
      <c r="I7" s="1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22.5">
      <c r="A8" s="19"/>
      <c r="B8" s="7"/>
      <c r="C8" s="20"/>
      <c r="D8" s="7"/>
      <c r="E8" s="20"/>
      <c r="F8" s="21" t="s">
        <v>7</v>
      </c>
      <c r="G8" s="16" t="s">
        <v>8</v>
      </c>
      <c r="H8" s="22" t="s">
        <v>9</v>
      </c>
      <c r="I8" s="7"/>
      <c r="J8" s="7"/>
      <c r="K8" s="7"/>
      <c r="L8" s="7"/>
      <c r="M8" s="7"/>
      <c r="N8" s="7"/>
      <c r="O8" s="7"/>
      <c r="P8" s="7"/>
      <c r="Q8" s="23"/>
      <c r="R8" s="7"/>
      <c r="S8" s="7"/>
    </row>
    <row r="9" spans="1:19" ht="22.5">
      <c r="A9" s="19"/>
      <c r="B9" s="7"/>
      <c r="C9" s="20"/>
      <c r="D9" s="7"/>
      <c r="E9" s="20"/>
      <c r="F9" s="21" t="s">
        <v>10</v>
      </c>
      <c r="G9" s="16" t="s">
        <v>11</v>
      </c>
      <c r="H9" s="22" t="s">
        <v>12</v>
      </c>
      <c r="I9" s="7"/>
      <c r="J9" s="7"/>
      <c r="K9" s="7"/>
      <c r="L9" s="7"/>
      <c r="M9" s="7"/>
      <c r="N9" s="7"/>
      <c r="O9" s="7"/>
      <c r="P9" s="7"/>
      <c r="Q9" s="23"/>
      <c r="R9" s="7"/>
      <c r="S9" s="7"/>
    </row>
    <row r="10" spans="1:19" ht="22.5">
      <c r="A10" s="19"/>
      <c r="B10" s="7"/>
      <c r="C10" s="20"/>
      <c r="D10" s="7"/>
      <c r="E10" s="20"/>
      <c r="F10" s="21" t="s">
        <v>13</v>
      </c>
      <c r="G10" s="16" t="s">
        <v>14</v>
      </c>
      <c r="H10" s="24" t="s">
        <v>15</v>
      </c>
      <c r="I10" s="7"/>
      <c r="J10" s="7"/>
      <c r="K10" s="7"/>
      <c r="L10" s="7"/>
      <c r="M10" s="7"/>
      <c r="N10" s="7"/>
      <c r="O10" s="7"/>
      <c r="P10" s="7"/>
      <c r="Q10" s="23"/>
      <c r="R10" s="7"/>
      <c r="S10" s="7"/>
    </row>
    <row r="11" spans="1:19" ht="15">
      <c r="A11" s="19"/>
      <c r="B11" s="7"/>
      <c r="C11" s="20"/>
      <c r="D11" s="7"/>
      <c r="E11" s="20"/>
      <c r="F11" s="15" t="s">
        <v>16</v>
      </c>
      <c r="G11" s="25" t="s">
        <v>17</v>
      </c>
      <c r="H11" s="22" t="str">
        <f>IF(region_name="","",region_name)</f>
        <v>Чувашская республика</v>
      </c>
      <c r="I11" s="7"/>
      <c r="J11" s="7"/>
      <c r="K11" s="7"/>
      <c r="L11" s="7"/>
      <c r="M11" s="7"/>
      <c r="N11" s="7"/>
      <c r="O11" s="7"/>
      <c r="P11" s="7"/>
      <c r="Q11" s="23"/>
      <c r="R11" s="7"/>
      <c r="S11" s="7"/>
    </row>
    <row r="12" spans="1:19" ht="15">
      <c r="A12" s="19"/>
      <c r="B12" s="7"/>
      <c r="C12" s="20"/>
      <c r="D12" s="7"/>
      <c r="E12" s="20"/>
      <c r="F12" s="21" t="s">
        <v>18</v>
      </c>
      <c r="G12" s="26" t="s">
        <v>19</v>
      </c>
      <c r="H12" s="22" t="s">
        <v>20</v>
      </c>
      <c r="I12" s="7"/>
      <c r="J12" s="7"/>
      <c r="K12" s="7"/>
      <c r="L12" s="7"/>
      <c r="M12" s="7"/>
      <c r="N12" s="7"/>
      <c r="O12" s="7"/>
      <c r="P12" s="7"/>
      <c r="Q12" s="23"/>
      <c r="R12" s="7"/>
      <c r="S12" s="7"/>
    </row>
    <row r="13" spans="1:19" ht="15">
      <c r="A13" s="19"/>
      <c r="B13" s="7"/>
      <c r="C13" s="20"/>
      <c r="D13" s="7"/>
      <c r="E13" s="20"/>
      <c r="F13" s="21" t="s">
        <v>21</v>
      </c>
      <c r="G13" s="27" t="s">
        <v>22</v>
      </c>
      <c r="H13" s="22" t="s">
        <v>23</v>
      </c>
      <c r="I13" s="7"/>
      <c r="J13" s="7"/>
      <c r="K13" s="7"/>
      <c r="L13" s="7"/>
      <c r="M13" s="7"/>
      <c r="N13" s="7"/>
      <c r="O13" s="7"/>
      <c r="P13" s="7"/>
      <c r="Q13" s="23"/>
      <c r="R13" s="7"/>
      <c r="S13" s="7"/>
    </row>
    <row r="14" spans="1:19" s="29" customFormat="1" ht="5.25">
      <c r="A14" s="28"/>
      <c r="B14" s="28"/>
      <c r="C14" s="28"/>
      <c r="D14" s="28"/>
      <c r="F14" s="30"/>
      <c r="G14" s="31"/>
      <c r="H14" s="3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s="34" customFormat="1" ht="6">
      <c r="A15" s="33"/>
      <c r="B15" s="33"/>
      <c r="C15" s="33"/>
      <c r="D15" s="33"/>
      <c r="F15" s="35"/>
      <c r="G15" s="36"/>
      <c r="H15" s="37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s="38" customFormat="1" ht="15">
      <c r="A16" s="28"/>
      <c r="B16" s="28"/>
      <c r="C16" s="28"/>
      <c r="D16" s="28"/>
      <c r="F16" s="39"/>
      <c r="G16" s="105" t="s">
        <v>24</v>
      </c>
      <c r="H16" s="105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</sheetData>
  <mergeCells count="3">
    <mergeCell ref="F2:H2"/>
    <mergeCell ref="F4:H4"/>
    <mergeCell ref="G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topLeftCell="D3" workbookViewId="0">
      <selection activeCell="D4" sqref="D4:L4"/>
    </sheetView>
  </sheetViews>
  <sheetFormatPr defaultRowHeight="15"/>
  <cols>
    <col min="1" max="2" width="9.140625" style="55" hidden="1" customWidth="1"/>
    <col min="3" max="3" width="3.7109375" style="55" hidden="1" customWidth="1"/>
    <col min="4" max="4" width="8.5703125" style="55" customWidth="1"/>
    <col min="5" max="5" width="33.28515625" style="55" customWidth="1"/>
    <col min="6" max="6" width="35.7109375" style="55" customWidth="1"/>
    <col min="7" max="7" width="9.5703125" style="55" customWidth="1"/>
    <col min="8" max="8" width="11.7109375" style="55" hidden="1" customWidth="1"/>
    <col min="9" max="9" width="13.7109375" style="55" customWidth="1"/>
    <col min="10" max="10" width="5.7109375" style="55" customWidth="1"/>
    <col min="11" max="11" width="13.7109375" style="55" customWidth="1"/>
    <col min="12" max="12" width="19.5703125" style="55" customWidth="1"/>
    <col min="13" max="13" width="18.42578125" style="55" customWidth="1"/>
    <col min="14" max="14" width="17.7109375" style="55" customWidth="1"/>
    <col min="15" max="15" width="11.7109375" style="55" customWidth="1"/>
    <col min="16" max="16" width="13.7109375" style="55" customWidth="1"/>
    <col min="17" max="17" width="5.7109375" style="55" customWidth="1"/>
    <col min="18" max="18" width="13.7109375" style="55" customWidth="1"/>
    <col min="19" max="19" width="18.5703125" style="55" customWidth="1"/>
    <col min="20" max="21" width="17.7109375" style="55" customWidth="1"/>
    <col min="22" max="22" width="11.7109375" style="55" customWidth="1"/>
    <col min="23" max="23" width="13.7109375" style="55" customWidth="1"/>
    <col min="24" max="24" width="5.7109375" style="55" customWidth="1"/>
    <col min="25" max="25" width="13.7109375" style="55" customWidth="1"/>
    <col min="26" max="26" width="19.140625" style="55" customWidth="1"/>
    <col min="27" max="28" width="17.7109375" style="55" customWidth="1"/>
    <col min="29" max="29" width="9.140625" style="40" hidden="1" customWidth="1"/>
    <col min="30" max="16384" width="9.140625" style="55"/>
  </cols>
  <sheetData>
    <row r="1" spans="1:30" s="40" customFormat="1" ht="5.25" hidden="1" customHeight="1">
      <c r="H1" s="107" t="s">
        <v>25</v>
      </c>
      <c r="I1" s="107"/>
      <c r="J1" s="107"/>
      <c r="K1" s="107"/>
      <c r="L1" s="107"/>
      <c r="M1" s="107"/>
      <c r="N1" s="107"/>
      <c r="O1" s="107" t="s">
        <v>26</v>
      </c>
      <c r="P1" s="107"/>
      <c r="Q1" s="107"/>
      <c r="R1" s="107"/>
      <c r="S1" s="107"/>
      <c r="T1" s="107"/>
      <c r="U1" s="95"/>
      <c r="V1" s="107" t="s">
        <v>27</v>
      </c>
      <c r="W1" s="107"/>
      <c r="X1" s="107"/>
      <c r="Y1" s="107"/>
      <c r="Z1" s="107"/>
      <c r="AA1" s="107"/>
      <c r="AB1" s="95"/>
    </row>
    <row r="2" spans="1:30" s="40" customFormat="1" ht="5.25" hidden="1">
      <c r="H2" s="41">
        <v>0</v>
      </c>
      <c r="I2" s="42">
        <f>H2+1</f>
        <v>1</v>
      </c>
      <c r="J2" s="42"/>
      <c r="K2" s="42">
        <f>I2+1</f>
        <v>2</v>
      </c>
      <c r="L2" s="42" t="s">
        <v>28</v>
      </c>
      <c r="M2" s="42"/>
      <c r="N2" s="42" t="s">
        <v>29</v>
      </c>
      <c r="O2" s="41">
        <v>1</v>
      </c>
      <c r="P2" s="42">
        <f>O2+1</f>
        <v>2</v>
      </c>
      <c r="Q2" s="42"/>
      <c r="R2" s="42">
        <f>P2+1</f>
        <v>3</v>
      </c>
      <c r="S2" s="42" t="s">
        <v>28</v>
      </c>
      <c r="T2" s="42" t="s">
        <v>29</v>
      </c>
      <c r="U2" s="42"/>
      <c r="V2" s="41">
        <v>1</v>
      </c>
      <c r="W2" s="42">
        <f>V2+1</f>
        <v>2</v>
      </c>
      <c r="X2" s="42"/>
      <c r="Y2" s="42">
        <f>W2+1</f>
        <v>3</v>
      </c>
      <c r="Z2" s="42" t="s">
        <v>28</v>
      </c>
      <c r="AA2" s="42" t="s">
        <v>29</v>
      </c>
      <c r="AB2" s="42"/>
    </row>
    <row r="3" spans="1:30" s="43" customFormat="1" ht="6" customHeight="1">
      <c r="G3" s="44"/>
      <c r="H3" s="45" t="s">
        <v>30</v>
      </c>
      <c r="I3" s="44" t="s">
        <v>31</v>
      </c>
      <c r="J3" s="44" t="s">
        <v>32</v>
      </c>
      <c r="K3" s="44" t="s">
        <v>33</v>
      </c>
      <c r="L3" s="44"/>
      <c r="M3" s="44"/>
      <c r="N3" s="44" t="s">
        <v>34</v>
      </c>
      <c r="O3" s="45" t="s">
        <v>30</v>
      </c>
      <c r="P3" s="44" t="s">
        <v>31</v>
      </c>
      <c r="Q3" s="44" t="s">
        <v>32</v>
      </c>
      <c r="R3" s="44" t="s">
        <v>33</v>
      </c>
      <c r="S3" s="44"/>
      <c r="T3" s="44" t="s">
        <v>34</v>
      </c>
      <c r="U3" s="44"/>
      <c r="V3" s="45" t="s">
        <v>30</v>
      </c>
      <c r="W3" s="44" t="s">
        <v>31</v>
      </c>
      <c r="X3" s="44" t="s">
        <v>32</v>
      </c>
      <c r="Y3" s="44" t="s">
        <v>33</v>
      </c>
      <c r="Z3" s="44"/>
      <c r="AA3" s="44" t="s">
        <v>34</v>
      </c>
      <c r="AB3" s="44"/>
      <c r="AC3" s="40"/>
    </row>
    <row r="4" spans="1:30" s="47" customFormat="1" ht="26.1" customHeight="1">
      <c r="A4" s="19"/>
      <c r="B4" s="7"/>
      <c r="C4" s="46"/>
      <c r="D4" s="169" t="s">
        <v>101</v>
      </c>
      <c r="E4" s="169"/>
      <c r="F4" s="169"/>
      <c r="G4" s="169"/>
      <c r="H4" s="169"/>
      <c r="I4" s="169"/>
      <c r="J4" s="169"/>
      <c r="K4" s="169"/>
      <c r="L4" s="169"/>
      <c r="AC4" s="48"/>
    </row>
    <row r="5" spans="1:30" s="3" customFormat="1" ht="15" customHeight="1">
      <c r="A5" s="49"/>
      <c r="C5" s="50"/>
      <c r="D5" s="51"/>
      <c r="E5" s="51"/>
      <c r="F5" s="51"/>
      <c r="G5" s="51"/>
      <c r="AC5" s="52"/>
    </row>
    <row r="6" spans="1:30" s="47" customFormat="1" ht="33.75">
      <c r="A6" s="19"/>
      <c r="B6" s="7"/>
      <c r="C6" s="46"/>
      <c r="D6" s="53"/>
      <c r="E6" s="54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F6" s="106" t="str">
        <f>IF(NameOrPr_ch="",IF(NameOrPr="","",NameOrPr),NameOrPr_ch)</f>
        <v>Государственная служба Чувашской Республики по конкурентной политике и тарифам</v>
      </c>
      <c r="G6" s="106"/>
      <c r="AC6" s="48"/>
    </row>
    <row r="7" spans="1:30" s="47" customFormat="1" ht="26.1" customHeight="1">
      <c r="A7" s="19"/>
      <c r="B7" s="7"/>
      <c r="C7" s="46"/>
      <c r="D7" s="53"/>
      <c r="E7" s="54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106" t="str">
        <f>IF(datePr_ch="",IF(datePr="","",datePr),datePr_ch)</f>
        <v>06.12.2018</v>
      </c>
      <c r="G7" s="106"/>
      <c r="AC7" s="48"/>
    </row>
    <row r="8" spans="1:30" s="47" customFormat="1" ht="26.1" customHeight="1">
      <c r="A8" s="19"/>
      <c r="B8" s="7"/>
      <c r="C8" s="46"/>
      <c r="D8" s="53"/>
      <c r="E8" s="54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106" t="str">
        <f>IF(numberPr_ch="",IF(numberPr="","",numberPr),numberPr_ch)</f>
        <v>105-30/в</v>
      </c>
      <c r="G8" s="106"/>
      <c r="AC8" s="48"/>
    </row>
    <row r="9" spans="1:30" s="47" customFormat="1" ht="50.25" customHeight="1">
      <c r="A9" s="19"/>
      <c r="B9" s="7"/>
      <c r="C9" s="46"/>
      <c r="D9" s="53"/>
      <c r="E9" s="54" t="s">
        <v>35</v>
      </c>
      <c r="F9" s="106" t="str">
        <f>IF(IstPub_ch="",IF(IstPub="","",IstPub),IstPub_ch)</f>
        <v>Официальный интернет-портал правовой информации. Государственная система правовой информации.</v>
      </c>
      <c r="G9" s="106"/>
      <c r="I9" s="150" t="s">
        <v>89</v>
      </c>
      <c r="J9" s="151"/>
      <c r="K9" s="151"/>
      <c r="L9" s="151"/>
      <c r="AC9" s="48"/>
    </row>
    <row r="10" spans="1:30">
      <c r="D10" s="56"/>
      <c r="E10" s="56"/>
      <c r="F10" s="56"/>
      <c r="G10" s="57"/>
      <c r="H10" s="111"/>
      <c r="I10" s="111"/>
      <c r="J10" s="111"/>
      <c r="K10" s="111"/>
      <c r="L10" s="111"/>
      <c r="M10" s="111"/>
      <c r="N10" s="111"/>
      <c r="O10" s="112" t="s">
        <v>36</v>
      </c>
      <c r="P10" s="113"/>
      <c r="Q10" s="113"/>
      <c r="R10" s="113"/>
      <c r="S10" s="113"/>
      <c r="T10" s="113"/>
      <c r="U10" s="96"/>
      <c r="V10" s="112" t="s">
        <v>36</v>
      </c>
      <c r="W10" s="113"/>
      <c r="X10" s="113"/>
      <c r="Y10" s="113"/>
      <c r="Z10" s="113"/>
      <c r="AA10" s="113"/>
      <c r="AB10" s="96"/>
    </row>
    <row r="11" spans="1:30">
      <c r="D11" s="104" t="s">
        <v>2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D11" s="58"/>
    </row>
    <row r="12" spans="1:30" ht="15" customHeight="1">
      <c r="D12" s="104" t="s">
        <v>3</v>
      </c>
      <c r="E12" s="104" t="s">
        <v>37</v>
      </c>
      <c r="F12" s="104"/>
      <c r="G12" s="104" t="s">
        <v>38</v>
      </c>
      <c r="H12" s="108" t="s">
        <v>39</v>
      </c>
      <c r="I12" s="108"/>
      <c r="J12" s="108"/>
      <c r="K12" s="108"/>
      <c r="L12" s="108"/>
      <c r="M12" s="108"/>
      <c r="N12" s="108"/>
      <c r="O12" s="108" t="s">
        <v>39</v>
      </c>
      <c r="P12" s="108"/>
      <c r="Q12" s="108"/>
      <c r="R12" s="108"/>
      <c r="S12" s="108"/>
      <c r="T12" s="108"/>
      <c r="U12" s="97"/>
      <c r="V12" s="108" t="s">
        <v>39</v>
      </c>
      <c r="W12" s="108"/>
      <c r="X12" s="108"/>
      <c r="Y12" s="108"/>
      <c r="Z12" s="108"/>
      <c r="AA12" s="108"/>
      <c r="AB12" s="97"/>
      <c r="AD12" s="58"/>
    </row>
    <row r="13" spans="1:30" ht="24" customHeight="1">
      <c r="D13" s="104"/>
      <c r="E13" s="109" t="s">
        <v>40</v>
      </c>
      <c r="F13" s="109" t="s">
        <v>41</v>
      </c>
      <c r="G13" s="104"/>
      <c r="H13" s="109" t="s">
        <v>42</v>
      </c>
      <c r="I13" s="116" t="s">
        <v>43</v>
      </c>
      <c r="J13" s="117"/>
      <c r="K13" s="118"/>
      <c r="L13" s="119" t="s">
        <v>5</v>
      </c>
      <c r="M13" s="109" t="s">
        <v>44</v>
      </c>
      <c r="N13" s="109" t="s">
        <v>5</v>
      </c>
      <c r="O13" s="109" t="s">
        <v>42</v>
      </c>
      <c r="P13" s="116" t="s">
        <v>43</v>
      </c>
      <c r="Q13" s="117"/>
      <c r="R13" s="118"/>
      <c r="S13" s="109" t="s">
        <v>5</v>
      </c>
      <c r="T13" s="109" t="s">
        <v>44</v>
      </c>
      <c r="U13" s="109" t="s">
        <v>5</v>
      </c>
      <c r="V13" s="109" t="s">
        <v>42</v>
      </c>
      <c r="W13" s="116" t="s">
        <v>43</v>
      </c>
      <c r="X13" s="117"/>
      <c r="Y13" s="118"/>
      <c r="Z13" s="109" t="s">
        <v>5</v>
      </c>
      <c r="AA13" s="109" t="s">
        <v>44</v>
      </c>
      <c r="AB13" s="109" t="s">
        <v>5</v>
      </c>
      <c r="AD13" s="58"/>
    </row>
    <row r="14" spans="1:30" ht="24" customHeight="1">
      <c r="D14" s="104"/>
      <c r="E14" s="110"/>
      <c r="F14" s="110"/>
      <c r="G14" s="104"/>
      <c r="H14" s="110"/>
      <c r="I14" s="59" t="s">
        <v>45</v>
      </c>
      <c r="J14" s="114" t="s">
        <v>46</v>
      </c>
      <c r="K14" s="115"/>
      <c r="L14" s="120"/>
      <c r="M14" s="110"/>
      <c r="N14" s="110"/>
      <c r="O14" s="110"/>
      <c r="P14" s="59" t="s">
        <v>45</v>
      </c>
      <c r="Q14" s="114" t="s">
        <v>46</v>
      </c>
      <c r="R14" s="115"/>
      <c r="S14" s="110"/>
      <c r="T14" s="110"/>
      <c r="U14" s="110"/>
      <c r="V14" s="110"/>
      <c r="W14" s="59" t="s">
        <v>45</v>
      </c>
      <c r="X14" s="114" t="s">
        <v>46</v>
      </c>
      <c r="Y14" s="115"/>
      <c r="Z14" s="110"/>
      <c r="AA14" s="110"/>
      <c r="AB14" s="110"/>
    </row>
    <row r="15" spans="1:30">
      <c r="D15" s="60" t="s">
        <v>47</v>
      </c>
      <c r="E15" s="60" t="s">
        <v>0</v>
      </c>
      <c r="F15" s="60" t="s">
        <v>28</v>
      </c>
      <c r="G15" s="60" t="s">
        <v>29</v>
      </c>
      <c r="H15" s="61" t="str">
        <f>H1&amp;"."&amp;H2</f>
        <v>5.0</v>
      </c>
      <c r="I15" s="61" t="str">
        <f>H1&amp;"."&amp;I2</f>
        <v>5.1</v>
      </c>
      <c r="J15" s="121" t="str">
        <f>H1&amp;"."&amp;K2</f>
        <v>5.2</v>
      </c>
      <c r="K15" s="121"/>
      <c r="L15" s="99" t="str">
        <f>H1&amp;"."&amp;L2</f>
        <v>5.3</v>
      </c>
      <c r="M15" s="99" t="s">
        <v>85</v>
      </c>
      <c r="N15" s="62" t="s">
        <v>86</v>
      </c>
      <c r="O15" s="61" t="str">
        <f>O1&amp;"."&amp;O2</f>
        <v>6.1</v>
      </c>
      <c r="P15" s="61" t="str">
        <f>O1&amp;"."&amp;P2</f>
        <v>6.2</v>
      </c>
      <c r="Q15" s="121" t="str">
        <f>O1&amp;"."&amp;R2</f>
        <v>6.3</v>
      </c>
      <c r="R15" s="121"/>
      <c r="S15" s="62" t="str">
        <f>O1&amp;"."&amp;S2</f>
        <v>6.3</v>
      </c>
      <c r="T15" s="62" t="str">
        <f>O1&amp;"."&amp;T2</f>
        <v>6.4</v>
      </c>
      <c r="U15" s="62" t="s">
        <v>82</v>
      </c>
      <c r="V15" s="61" t="str">
        <f>V1&amp;"."&amp;V2</f>
        <v>7.1</v>
      </c>
      <c r="W15" s="61" t="str">
        <f>V1&amp;"."&amp;W2</f>
        <v>7.2</v>
      </c>
      <c r="X15" s="121" t="str">
        <f>V1&amp;"."&amp;Y2</f>
        <v>7.3</v>
      </c>
      <c r="Y15" s="121"/>
      <c r="Z15" s="62" t="str">
        <f>V1&amp;"."&amp;Z2</f>
        <v>7.3</v>
      </c>
      <c r="AA15" s="62" t="str">
        <f>V1&amp;"."&amp;AA2</f>
        <v>7.4</v>
      </c>
      <c r="AB15" s="62" t="s">
        <v>87</v>
      </c>
    </row>
    <row r="16" spans="1:30" ht="21.75" customHeight="1">
      <c r="D16" s="63" t="s">
        <v>47</v>
      </c>
      <c r="E16" s="64" t="s">
        <v>48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</row>
    <row r="17" spans="1:30" ht="30.75" customHeight="1">
      <c r="A17" s="122" t="s">
        <v>49</v>
      </c>
      <c r="D17" s="15" t="s">
        <v>90</v>
      </c>
      <c r="E17" s="66" t="s">
        <v>81</v>
      </c>
      <c r="F17" s="67"/>
      <c r="G17" s="68"/>
      <c r="H17" s="68"/>
      <c r="I17" s="69"/>
      <c r="J17" s="69"/>
      <c r="K17" s="69"/>
      <c r="L17" s="69"/>
      <c r="M17" s="69"/>
      <c r="N17" s="69"/>
      <c r="O17" s="68"/>
      <c r="P17" s="69"/>
      <c r="Q17" s="69"/>
      <c r="R17" s="69"/>
      <c r="S17" s="69"/>
      <c r="T17" s="69"/>
      <c r="U17" s="69"/>
      <c r="V17" s="68"/>
      <c r="W17" s="69"/>
      <c r="X17" s="69"/>
      <c r="Y17" s="69"/>
      <c r="Z17" s="69"/>
      <c r="AA17" s="69"/>
      <c r="AB17" s="69"/>
      <c r="AD17" s="70"/>
    </row>
    <row r="18" spans="1:30" ht="57" customHeight="1">
      <c r="A18" s="122"/>
      <c r="B18" s="107" t="s">
        <v>47</v>
      </c>
      <c r="D18" s="71" t="s">
        <v>91</v>
      </c>
      <c r="E18" s="25" t="s">
        <v>50</v>
      </c>
      <c r="F18" s="72" t="s">
        <v>51</v>
      </c>
      <c r="G18" s="123" t="s">
        <v>15</v>
      </c>
      <c r="H18" s="126" t="s">
        <v>52</v>
      </c>
      <c r="I18" s="127" t="s">
        <v>53</v>
      </c>
      <c r="J18" s="130" t="s">
        <v>52</v>
      </c>
      <c r="K18" s="133" t="s">
        <v>54</v>
      </c>
      <c r="L18" s="139" t="s">
        <v>55</v>
      </c>
      <c r="M18" s="89"/>
      <c r="N18" s="143" t="s">
        <v>84</v>
      </c>
      <c r="O18" s="130" t="s">
        <v>52</v>
      </c>
      <c r="P18" s="127" t="s">
        <v>56</v>
      </c>
      <c r="Q18" s="130" t="s">
        <v>52</v>
      </c>
      <c r="R18" s="133" t="s">
        <v>57</v>
      </c>
      <c r="S18" s="139" t="s">
        <v>55</v>
      </c>
      <c r="T18" s="142" t="s">
        <v>88</v>
      </c>
      <c r="U18" s="98"/>
      <c r="V18" s="130" t="s">
        <v>52</v>
      </c>
      <c r="W18" s="127" t="s">
        <v>58</v>
      </c>
      <c r="X18" s="130" t="s">
        <v>52</v>
      </c>
      <c r="Y18" s="133" t="s">
        <v>59</v>
      </c>
      <c r="Z18" s="139" t="s">
        <v>55</v>
      </c>
      <c r="AA18" s="142" t="s">
        <v>88</v>
      </c>
      <c r="AB18" s="98"/>
    </row>
    <row r="19" spans="1:30" ht="51.75" customHeight="1">
      <c r="A19" s="122"/>
      <c r="B19" s="107"/>
      <c r="D19" s="71" t="s">
        <v>92</v>
      </c>
      <c r="E19" s="25" t="s">
        <v>60</v>
      </c>
      <c r="F19" s="72" t="s">
        <v>61</v>
      </c>
      <c r="G19" s="124"/>
      <c r="H19" s="126"/>
      <c r="I19" s="128"/>
      <c r="J19" s="131"/>
      <c r="K19" s="134"/>
      <c r="L19" s="140"/>
      <c r="M19" s="90"/>
      <c r="N19" s="144"/>
      <c r="O19" s="131"/>
      <c r="P19" s="128"/>
      <c r="Q19" s="131"/>
      <c r="R19" s="134"/>
      <c r="S19" s="140"/>
      <c r="T19" s="140"/>
      <c r="U19" s="149" t="s">
        <v>83</v>
      </c>
      <c r="V19" s="131"/>
      <c r="W19" s="128"/>
      <c r="X19" s="131"/>
      <c r="Y19" s="134"/>
      <c r="Z19" s="140"/>
      <c r="AA19" s="140"/>
      <c r="AB19" s="149" t="s">
        <v>83</v>
      </c>
    </row>
    <row r="20" spans="1:30" ht="71.25" customHeight="1">
      <c r="A20" s="122"/>
      <c r="B20" s="107"/>
      <c r="D20" s="71" t="s">
        <v>93</v>
      </c>
      <c r="E20" s="25" t="s">
        <v>62</v>
      </c>
      <c r="F20" s="72" t="s">
        <v>61</v>
      </c>
      <c r="G20" s="124"/>
      <c r="H20" s="126"/>
      <c r="I20" s="128"/>
      <c r="J20" s="131"/>
      <c r="K20" s="134"/>
      <c r="L20" s="140"/>
      <c r="M20" s="100" t="s">
        <v>88</v>
      </c>
      <c r="N20" s="144"/>
      <c r="O20" s="131"/>
      <c r="P20" s="128"/>
      <c r="Q20" s="131"/>
      <c r="R20" s="134"/>
      <c r="S20" s="140"/>
      <c r="T20" s="140"/>
      <c r="U20" s="149"/>
      <c r="V20" s="131"/>
      <c r="W20" s="128"/>
      <c r="X20" s="131"/>
      <c r="Y20" s="134"/>
      <c r="Z20" s="140"/>
      <c r="AA20" s="140"/>
      <c r="AB20" s="149"/>
    </row>
    <row r="21" spans="1:30" ht="66.75" customHeight="1">
      <c r="A21" s="122"/>
      <c r="B21" s="107"/>
      <c r="D21" s="71" t="s">
        <v>94</v>
      </c>
      <c r="E21" s="25" t="s">
        <v>63</v>
      </c>
      <c r="F21" s="72" t="s">
        <v>61</v>
      </c>
      <c r="G21" s="124"/>
      <c r="H21" s="126"/>
      <c r="I21" s="128"/>
      <c r="J21" s="131"/>
      <c r="K21" s="134"/>
      <c r="L21" s="140"/>
      <c r="M21" s="90"/>
      <c r="N21" s="144"/>
      <c r="O21" s="131"/>
      <c r="P21" s="128"/>
      <c r="Q21" s="131"/>
      <c r="R21" s="134"/>
      <c r="S21" s="140"/>
      <c r="T21" s="140"/>
      <c r="U21" s="149"/>
      <c r="V21" s="131"/>
      <c r="W21" s="128"/>
      <c r="X21" s="131"/>
      <c r="Y21" s="134"/>
      <c r="Z21" s="140"/>
      <c r="AA21" s="140"/>
      <c r="AB21" s="149"/>
    </row>
    <row r="22" spans="1:30" ht="71.25" customHeight="1">
      <c r="A22" s="122"/>
      <c r="B22" s="107"/>
      <c r="D22" s="71" t="s">
        <v>95</v>
      </c>
      <c r="E22" s="25" t="s">
        <v>64</v>
      </c>
      <c r="F22" s="72" t="s">
        <v>61</v>
      </c>
      <c r="G22" s="125"/>
      <c r="H22" s="126"/>
      <c r="I22" s="129"/>
      <c r="J22" s="132"/>
      <c r="K22" s="135"/>
      <c r="L22" s="141"/>
      <c r="M22" s="91"/>
      <c r="N22" s="145"/>
      <c r="O22" s="132"/>
      <c r="P22" s="129"/>
      <c r="Q22" s="132"/>
      <c r="R22" s="135"/>
      <c r="S22" s="141"/>
      <c r="T22" s="141"/>
      <c r="U22" s="91"/>
      <c r="V22" s="132"/>
      <c r="W22" s="129"/>
      <c r="X22" s="132"/>
      <c r="Y22" s="135"/>
      <c r="Z22" s="141"/>
      <c r="AA22" s="141"/>
      <c r="AB22" s="91"/>
    </row>
    <row r="23" spans="1:30" s="43" customFormat="1" ht="5.25" hidden="1" customHeight="1">
      <c r="D23" s="73"/>
      <c r="E23" s="74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40"/>
    </row>
    <row r="24" spans="1:30" ht="24.75" customHeight="1">
      <c r="D24" s="63" t="s">
        <v>0</v>
      </c>
      <c r="E24" s="64" t="s">
        <v>65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30" ht="25.5" customHeight="1">
      <c r="A25" s="122" t="s">
        <v>7</v>
      </c>
      <c r="D25" s="21" t="str">
        <f>A25</f>
        <v>2.1</v>
      </c>
      <c r="E25" s="66" t="str">
        <f>E17</f>
        <v>Тариф на захоронение твердых коммунальных отходов</v>
      </c>
      <c r="F25" s="67"/>
      <c r="G25" s="68"/>
      <c r="H25" s="68"/>
      <c r="I25" s="69"/>
      <c r="J25" s="69"/>
      <c r="K25" s="69"/>
      <c r="L25" s="69"/>
      <c r="M25" s="69"/>
      <c r="N25" s="69"/>
      <c r="O25" s="68"/>
      <c r="P25" s="69"/>
      <c r="Q25" s="69"/>
      <c r="R25" s="69"/>
      <c r="S25" s="69"/>
      <c r="T25" s="69"/>
      <c r="U25" s="69"/>
      <c r="V25" s="68"/>
      <c r="W25" s="69"/>
      <c r="X25" s="69"/>
      <c r="Y25" s="69"/>
      <c r="Z25" s="69"/>
      <c r="AA25" s="69"/>
      <c r="AB25" s="69"/>
      <c r="AD25" s="70"/>
    </row>
    <row r="26" spans="1:30" ht="45" customHeight="1">
      <c r="A26" s="122"/>
      <c r="B26" s="107" t="s">
        <v>47</v>
      </c>
      <c r="D26" s="71" t="s">
        <v>96</v>
      </c>
      <c r="E26" s="25" t="s">
        <v>50</v>
      </c>
      <c r="F26" s="72" t="s">
        <v>51</v>
      </c>
      <c r="G26" s="146" t="s">
        <v>66</v>
      </c>
      <c r="H26" s="126" t="s">
        <v>52</v>
      </c>
      <c r="I26" s="133" t="s">
        <v>53</v>
      </c>
      <c r="J26" s="130" t="s">
        <v>52</v>
      </c>
      <c r="K26" s="133" t="s">
        <v>67</v>
      </c>
      <c r="L26" s="136">
        <v>19.097999999999999</v>
      </c>
      <c r="M26" s="92"/>
      <c r="N26" s="139"/>
      <c r="O26" s="130" t="s">
        <v>52</v>
      </c>
      <c r="P26" s="133" t="s">
        <v>68</v>
      </c>
      <c r="Q26" s="130" t="s">
        <v>52</v>
      </c>
      <c r="R26" s="133" t="s">
        <v>54</v>
      </c>
      <c r="S26" s="136">
        <v>18.213000000000001</v>
      </c>
      <c r="T26" s="139"/>
      <c r="U26" s="89"/>
      <c r="V26" s="130" t="s">
        <v>52</v>
      </c>
      <c r="W26" s="133" t="s">
        <v>56</v>
      </c>
      <c r="X26" s="130" t="s">
        <v>52</v>
      </c>
      <c r="Y26" s="133" t="s">
        <v>69</v>
      </c>
      <c r="Z26" s="136">
        <v>18.213000000000001</v>
      </c>
      <c r="AA26" s="139"/>
      <c r="AB26" s="89"/>
    </row>
    <row r="27" spans="1:30">
      <c r="A27" s="122"/>
      <c r="B27" s="107"/>
      <c r="D27" s="71" t="s">
        <v>97</v>
      </c>
      <c r="E27" s="25" t="s">
        <v>60</v>
      </c>
      <c r="F27" s="72" t="s">
        <v>61</v>
      </c>
      <c r="G27" s="147"/>
      <c r="H27" s="126"/>
      <c r="I27" s="134"/>
      <c r="J27" s="131"/>
      <c r="K27" s="134"/>
      <c r="L27" s="137"/>
      <c r="M27" s="93"/>
      <c r="N27" s="140"/>
      <c r="O27" s="131"/>
      <c r="P27" s="134"/>
      <c r="Q27" s="131"/>
      <c r="R27" s="134"/>
      <c r="S27" s="137"/>
      <c r="T27" s="140"/>
      <c r="U27" s="90"/>
      <c r="V27" s="131"/>
      <c r="W27" s="134"/>
      <c r="X27" s="131"/>
      <c r="Y27" s="134"/>
      <c r="Z27" s="137"/>
      <c r="AA27" s="140"/>
      <c r="AB27" s="90"/>
    </row>
    <row r="28" spans="1:30">
      <c r="A28" s="122"/>
      <c r="B28" s="107"/>
      <c r="D28" s="71" t="s">
        <v>98</v>
      </c>
      <c r="E28" s="25" t="s">
        <v>62</v>
      </c>
      <c r="F28" s="72" t="s">
        <v>61</v>
      </c>
      <c r="G28" s="147"/>
      <c r="H28" s="126"/>
      <c r="I28" s="134"/>
      <c r="J28" s="131"/>
      <c r="K28" s="134"/>
      <c r="L28" s="137"/>
      <c r="M28" s="93"/>
      <c r="N28" s="140"/>
      <c r="O28" s="131"/>
      <c r="P28" s="134"/>
      <c r="Q28" s="131"/>
      <c r="R28" s="134"/>
      <c r="S28" s="137"/>
      <c r="T28" s="140"/>
      <c r="U28" s="90"/>
      <c r="V28" s="131"/>
      <c r="W28" s="134"/>
      <c r="X28" s="131"/>
      <c r="Y28" s="134"/>
      <c r="Z28" s="137"/>
      <c r="AA28" s="140"/>
      <c r="AB28" s="90"/>
    </row>
    <row r="29" spans="1:30" ht="22.5">
      <c r="A29" s="122"/>
      <c r="B29" s="107"/>
      <c r="D29" s="71" t="s">
        <v>99</v>
      </c>
      <c r="E29" s="25" t="s">
        <v>63</v>
      </c>
      <c r="F29" s="72" t="s">
        <v>61</v>
      </c>
      <c r="G29" s="147"/>
      <c r="H29" s="126"/>
      <c r="I29" s="134"/>
      <c r="J29" s="131"/>
      <c r="K29" s="134"/>
      <c r="L29" s="137"/>
      <c r="M29" s="93"/>
      <c r="N29" s="140"/>
      <c r="O29" s="131"/>
      <c r="P29" s="134"/>
      <c r="Q29" s="131"/>
      <c r="R29" s="134"/>
      <c r="S29" s="137"/>
      <c r="T29" s="140"/>
      <c r="U29" s="90"/>
      <c r="V29" s="131"/>
      <c r="W29" s="134"/>
      <c r="X29" s="131"/>
      <c r="Y29" s="134"/>
      <c r="Z29" s="137"/>
      <c r="AA29" s="140"/>
      <c r="AB29" s="90"/>
    </row>
    <row r="30" spans="1:30" ht="22.5">
      <c r="A30" s="122"/>
      <c r="B30" s="107"/>
      <c r="D30" s="71" t="s">
        <v>100</v>
      </c>
      <c r="E30" s="25" t="s">
        <v>64</v>
      </c>
      <c r="F30" s="72" t="s">
        <v>61</v>
      </c>
      <c r="G30" s="148"/>
      <c r="H30" s="126"/>
      <c r="I30" s="135"/>
      <c r="J30" s="132"/>
      <c r="K30" s="135"/>
      <c r="L30" s="138"/>
      <c r="M30" s="94"/>
      <c r="N30" s="141"/>
      <c r="O30" s="132"/>
      <c r="P30" s="135"/>
      <c r="Q30" s="132"/>
      <c r="R30" s="135"/>
      <c r="S30" s="138"/>
      <c r="T30" s="141"/>
      <c r="U30" s="91"/>
      <c r="V30" s="132"/>
      <c r="W30" s="135"/>
      <c r="X30" s="132"/>
      <c r="Y30" s="135"/>
      <c r="Z30" s="138"/>
      <c r="AA30" s="141"/>
      <c r="AB30" s="91"/>
    </row>
    <row r="31" spans="1:30" s="43" customFormat="1" ht="5.25" hidden="1" customHeight="1">
      <c r="D31" s="73"/>
      <c r="E31" s="74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40"/>
    </row>
    <row r="32" spans="1:30" s="77" customFormat="1" ht="6">
      <c r="AC32" s="78"/>
    </row>
    <row r="33" spans="4:29" ht="20.25" customHeight="1">
      <c r="D33" s="79" t="s">
        <v>47</v>
      </c>
      <c r="E33" s="80" t="s">
        <v>70</v>
      </c>
      <c r="AC33" s="55"/>
    </row>
    <row r="49" spans="29:29">
      <c r="AC49" s="55"/>
    </row>
    <row r="50" spans="29:29">
      <c r="AC50" s="55"/>
    </row>
    <row r="51" spans="29:29">
      <c r="AC51" s="55"/>
    </row>
    <row r="52" spans="29:29">
      <c r="AC52" s="55"/>
    </row>
    <row r="53" spans="29:29">
      <c r="AC53" s="55"/>
    </row>
    <row r="54" spans="29:29">
      <c r="AC54" s="55"/>
    </row>
    <row r="55" spans="29:29">
      <c r="AC55" s="55"/>
    </row>
    <row r="56" spans="29:29">
      <c r="AC56" s="55"/>
    </row>
    <row r="57" spans="29:29">
      <c r="AC57" s="55"/>
    </row>
    <row r="58" spans="29:29">
      <c r="AC58" s="55"/>
    </row>
    <row r="59" spans="29:29">
      <c r="AC59" s="55"/>
    </row>
    <row r="60" spans="29:29">
      <c r="AC60" s="55"/>
    </row>
    <row r="61" spans="29:29">
      <c r="AC61" s="55"/>
    </row>
    <row r="62" spans="29:29">
      <c r="AC62" s="55"/>
    </row>
    <row r="63" spans="29:29">
      <c r="AC63" s="55"/>
    </row>
    <row r="64" spans="29:29">
      <c r="AC64" s="55"/>
    </row>
    <row r="65" spans="29:29">
      <c r="AC65" s="55"/>
    </row>
    <row r="66" spans="29:29">
      <c r="AC66" s="55"/>
    </row>
    <row r="67" spans="29:29">
      <c r="AC67" s="55"/>
    </row>
    <row r="68" spans="29:29">
      <c r="AC68" s="55"/>
    </row>
    <row r="69" spans="29:29">
      <c r="AC69" s="55"/>
    </row>
    <row r="70" spans="29:29">
      <c r="AC70" s="55"/>
    </row>
    <row r="71" spans="29:29">
      <c r="AC71" s="55"/>
    </row>
    <row r="72" spans="29:29">
      <c r="AC72" s="55"/>
    </row>
    <row r="73" spans="29:29">
      <c r="AC73" s="55"/>
    </row>
    <row r="74" spans="29:29">
      <c r="AC74" s="55"/>
    </row>
    <row r="75" spans="29:29">
      <c r="AC75" s="55"/>
    </row>
    <row r="76" spans="29:29">
      <c r="AC76" s="55"/>
    </row>
    <row r="77" spans="29:29">
      <c r="AC77" s="55"/>
    </row>
    <row r="78" spans="29:29">
      <c r="AC78" s="55"/>
    </row>
    <row r="79" spans="29:29">
      <c r="AC79" s="55"/>
    </row>
    <row r="80" spans="29:29">
      <c r="AC80" s="55"/>
    </row>
    <row r="81" spans="29:29">
      <c r="AC81" s="55"/>
    </row>
    <row r="82" spans="29:29">
      <c r="AC82" s="55"/>
    </row>
    <row r="83" spans="29:29">
      <c r="AC83" s="55"/>
    </row>
    <row r="84" spans="29:29">
      <c r="AC84" s="55"/>
    </row>
    <row r="85" spans="29:29">
      <c r="AC85" s="55"/>
    </row>
    <row r="86" spans="29:29">
      <c r="AC86" s="55"/>
    </row>
    <row r="87" spans="29:29">
      <c r="AC87" s="55"/>
    </row>
    <row r="88" spans="29:29">
      <c r="AC88" s="55"/>
    </row>
    <row r="89" spans="29:29">
      <c r="AC89" s="55"/>
    </row>
    <row r="90" spans="29:29">
      <c r="AC90" s="55"/>
    </row>
    <row r="91" spans="29:29">
      <c r="AC91" s="55"/>
    </row>
    <row r="92" spans="29:29">
      <c r="AC92" s="55"/>
    </row>
    <row r="93" spans="29:29">
      <c r="AC93" s="55"/>
    </row>
    <row r="94" spans="29:29">
      <c r="AC94" s="55"/>
    </row>
    <row r="95" spans="29:29">
      <c r="AC95" s="55"/>
    </row>
    <row r="96" spans="29:29">
      <c r="AC96" s="55"/>
    </row>
    <row r="97" spans="29:29">
      <c r="AC97" s="55"/>
    </row>
    <row r="98" spans="29:29">
      <c r="AC98" s="55"/>
    </row>
    <row r="99" spans="29:29">
      <c r="AC99" s="55"/>
    </row>
    <row r="100" spans="29:29">
      <c r="AC100" s="55"/>
    </row>
    <row r="101" spans="29:29">
      <c r="AC101" s="55"/>
    </row>
    <row r="102" spans="29:29">
      <c r="AC102" s="55"/>
    </row>
    <row r="103" spans="29:29">
      <c r="AC103" s="55"/>
    </row>
    <row r="104" spans="29:29">
      <c r="AC104" s="55"/>
    </row>
    <row r="105" spans="29:29">
      <c r="AC105" s="55"/>
    </row>
    <row r="106" spans="29:29">
      <c r="AC106" s="55"/>
    </row>
    <row r="107" spans="29:29">
      <c r="AC107" s="55"/>
    </row>
    <row r="108" spans="29:29">
      <c r="AC108" s="55"/>
    </row>
    <row r="109" spans="29:29">
      <c r="AC109" s="55"/>
    </row>
    <row r="110" spans="29:29">
      <c r="AC110" s="55"/>
    </row>
    <row r="111" spans="29:29">
      <c r="AC111" s="55"/>
    </row>
    <row r="112" spans="29:29">
      <c r="AC112" s="55"/>
    </row>
    <row r="113" spans="29:29">
      <c r="AC113" s="55"/>
    </row>
    <row r="114" spans="29:29">
      <c r="AC114" s="55"/>
    </row>
    <row r="115" spans="29:29">
      <c r="AC115" s="55"/>
    </row>
    <row r="116" spans="29:29">
      <c r="AC116" s="55"/>
    </row>
    <row r="117" spans="29:29">
      <c r="AC117" s="55"/>
    </row>
    <row r="118" spans="29:29">
      <c r="AC118" s="55"/>
    </row>
    <row r="119" spans="29:29">
      <c r="AC119" s="55"/>
    </row>
    <row r="120" spans="29:29">
      <c r="AC120" s="55"/>
    </row>
    <row r="121" spans="29:29">
      <c r="AC121" s="55"/>
    </row>
  </sheetData>
  <mergeCells count="86">
    <mergeCell ref="AB13:AB14"/>
    <mergeCell ref="AB19:AB21"/>
    <mergeCell ref="M13:M14"/>
    <mergeCell ref="I9:L9"/>
    <mergeCell ref="AA26:AA30"/>
    <mergeCell ref="U13:U14"/>
    <mergeCell ref="U19:U21"/>
    <mergeCell ref="T26:T30"/>
    <mergeCell ref="V26:V30"/>
    <mergeCell ref="W26:W30"/>
    <mergeCell ref="X26:X30"/>
    <mergeCell ref="Y26:Y30"/>
    <mergeCell ref="Z26:Z30"/>
    <mergeCell ref="N26:N30"/>
    <mergeCell ref="O26:O30"/>
    <mergeCell ref="P26:P30"/>
    <mergeCell ref="Q26:Q30"/>
    <mergeCell ref="R26:R30"/>
    <mergeCell ref="S26:S30"/>
    <mergeCell ref="Z18:Z22"/>
    <mergeCell ref="AA18:AA22"/>
    <mergeCell ref="V18:V22"/>
    <mergeCell ref="W18:W22"/>
    <mergeCell ref="X18:X22"/>
    <mergeCell ref="Y18:Y22"/>
    <mergeCell ref="A25:A30"/>
    <mergeCell ref="B26:B30"/>
    <mergeCell ref="G26:G30"/>
    <mergeCell ref="H26:H30"/>
    <mergeCell ref="I26:I30"/>
    <mergeCell ref="S18:S22"/>
    <mergeCell ref="T18:T22"/>
    <mergeCell ref="L18:L22"/>
    <mergeCell ref="N18:N22"/>
    <mergeCell ref="O18:O22"/>
    <mergeCell ref="P18:P22"/>
    <mergeCell ref="Q18:Q22"/>
    <mergeCell ref="R18:R22"/>
    <mergeCell ref="J18:J22"/>
    <mergeCell ref="K18:K22"/>
    <mergeCell ref="J26:J30"/>
    <mergeCell ref="K26:K30"/>
    <mergeCell ref="L26:L30"/>
    <mergeCell ref="A17:A22"/>
    <mergeCell ref="B18:B22"/>
    <mergeCell ref="G18:G22"/>
    <mergeCell ref="H18:H22"/>
    <mergeCell ref="I18:I22"/>
    <mergeCell ref="V13:V14"/>
    <mergeCell ref="W13:Y13"/>
    <mergeCell ref="Z13:Z14"/>
    <mergeCell ref="J15:K15"/>
    <mergeCell ref="Q15:R15"/>
    <mergeCell ref="X15:Y15"/>
    <mergeCell ref="P13:R13"/>
    <mergeCell ref="J14:K14"/>
    <mergeCell ref="Q14:R14"/>
    <mergeCell ref="S13:S14"/>
    <mergeCell ref="T13:T14"/>
    <mergeCell ref="H13:H14"/>
    <mergeCell ref="I13:K13"/>
    <mergeCell ref="L13:L14"/>
    <mergeCell ref="N13:N14"/>
    <mergeCell ref="O13:O14"/>
    <mergeCell ref="V12:AA12"/>
    <mergeCell ref="E13:E14"/>
    <mergeCell ref="F13:F14"/>
    <mergeCell ref="F8:G8"/>
    <mergeCell ref="F9:G9"/>
    <mergeCell ref="H10:N10"/>
    <mergeCell ref="O10:T10"/>
    <mergeCell ref="V10:AA10"/>
    <mergeCell ref="D11:AB11"/>
    <mergeCell ref="D12:D14"/>
    <mergeCell ref="E12:F12"/>
    <mergeCell ref="G12:G14"/>
    <mergeCell ref="H12:N12"/>
    <mergeCell ref="O12:T12"/>
    <mergeCell ref="AA13:AA14"/>
    <mergeCell ref="X14:Y14"/>
    <mergeCell ref="F7:G7"/>
    <mergeCell ref="H1:N1"/>
    <mergeCell ref="O1:T1"/>
    <mergeCell ref="V1:AA1"/>
    <mergeCell ref="F6:G6"/>
    <mergeCell ref="D4:L4"/>
  </mergeCells>
  <dataValidations count="5">
    <dataValidation type="textLength" operator="lessThanOrEqual" allowBlank="1" showErrorMessage="1" errorTitle="Ошибка" error="Допускается ввод не более 900 символов!" sqref="L18:M22 S18:S22 Z18:Z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6:G30">
      <formula1>kind_of_unit_2</formula1>
    </dataValidation>
    <dataValidation type="decimal" allowBlank="1" showErrorMessage="1" errorTitle="Ошибка" error="Допускается ввод только неотрицательных чисел!" sqref="L26:M26 S26 Z26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I18 I26 K26 R18 P18 P26 R26 Y18 W18 W26 Y26"/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N18 N26 T26:U26 T18:U18 AA18:AB18 AA26:AB26">
      <formula1>900</formula1>
    </dataValidation>
  </dataValidations>
  <hyperlinks>
    <hyperlink ref="M20" r:id="rId1"/>
    <hyperlink ref="T18" r:id="rId2"/>
    <hyperlink ref="AA18" r:id="rId3"/>
    <hyperlink ref="I9" r:id="rId4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D3" workbookViewId="0">
      <selection activeCell="D4" sqref="D4:N4"/>
    </sheetView>
  </sheetViews>
  <sheetFormatPr defaultRowHeight="15"/>
  <cols>
    <col min="1" max="2" width="9.140625" style="55" hidden="1" customWidth="1"/>
    <col min="3" max="3" width="3.7109375" style="55" hidden="1" customWidth="1"/>
    <col min="4" max="4" width="5.7109375" style="55" customWidth="1"/>
    <col min="5" max="5" width="17.28515625" style="55" customWidth="1"/>
    <col min="6" max="6" width="35.7109375" style="55" customWidth="1"/>
    <col min="7" max="7" width="11.140625" style="55" customWidth="1"/>
    <col min="8" max="8" width="9.7109375" style="55" hidden="1" customWidth="1"/>
    <col min="9" max="9" width="11.7109375" style="55" customWidth="1"/>
    <col min="10" max="10" width="5.85546875" style="55" customWidth="1"/>
    <col min="11" max="11" width="10.5703125" style="55" customWidth="1"/>
    <col min="12" max="12" width="10.28515625" style="55" customWidth="1"/>
    <col min="13" max="13" width="9.7109375" style="55" customWidth="1"/>
    <col min="14" max="14" width="11.7109375" style="55" customWidth="1"/>
    <col min="15" max="15" width="4.140625" style="55" customWidth="1"/>
    <col min="16" max="16" width="11.7109375" style="55" customWidth="1"/>
    <col min="17" max="17" width="9.28515625" style="55" customWidth="1"/>
    <col min="18" max="18" width="9.7109375" style="55" customWidth="1"/>
    <col min="19" max="19" width="12" style="55" customWidth="1"/>
    <col min="20" max="20" width="4.140625" style="55" customWidth="1"/>
    <col min="21" max="21" width="12" style="55" customWidth="1"/>
    <col min="22" max="22" width="10.42578125" style="55" customWidth="1"/>
    <col min="23" max="23" width="9.7109375" style="55" customWidth="1"/>
    <col min="24" max="24" width="11.42578125" style="55" customWidth="1"/>
    <col min="25" max="25" width="5.140625" style="55" customWidth="1"/>
    <col min="26" max="26" width="11.42578125" style="55" customWidth="1"/>
    <col min="27" max="27" width="10.28515625" style="55" customWidth="1"/>
    <col min="28" max="28" width="9.7109375" style="55" customWidth="1"/>
    <col min="29" max="29" width="13.7109375" style="55" customWidth="1"/>
    <col min="30" max="30" width="7.140625" style="55" customWidth="1"/>
    <col min="31" max="31" width="13.7109375" style="55" customWidth="1"/>
    <col min="32" max="33" width="9.7109375" style="55" customWidth="1"/>
    <col min="34" max="34" width="13.7109375" style="55" customWidth="1"/>
    <col min="35" max="35" width="9.7109375" style="55" customWidth="1"/>
    <col min="36" max="36" width="13.7109375" style="55" customWidth="1"/>
    <col min="37" max="37" width="11.140625" style="55" customWidth="1"/>
    <col min="38" max="16384" width="9.140625" style="55"/>
  </cols>
  <sheetData>
    <row r="1" spans="1:38" s="81" customFormat="1" ht="11.25" hidden="1">
      <c r="H1" s="152" t="s">
        <v>25</v>
      </c>
      <c r="I1" s="152"/>
      <c r="J1" s="152"/>
      <c r="K1" s="152"/>
      <c r="L1" s="152"/>
      <c r="M1" s="152" t="s">
        <v>26</v>
      </c>
      <c r="N1" s="152"/>
      <c r="O1" s="152"/>
      <c r="P1" s="152"/>
      <c r="Q1" s="152"/>
      <c r="R1" s="152" t="s">
        <v>27</v>
      </c>
      <c r="S1" s="152"/>
      <c r="T1" s="152"/>
      <c r="U1" s="152"/>
      <c r="V1" s="152"/>
      <c r="W1" s="152" t="s">
        <v>71</v>
      </c>
      <c r="X1" s="152"/>
      <c r="Y1" s="152"/>
      <c r="Z1" s="152"/>
      <c r="AA1" s="152"/>
      <c r="AB1" s="152" t="s">
        <v>72</v>
      </c>
      <c r="AC1" s="152"/>
      <c r="AD1" s="152"/>
      <c r="AE1" s="152"/>
      <c r="AF1" s="152"/>
      <c r="AG1" s="152" t="s">
        <v>73</v>
      </c>
      <c r="AH1" s="152"/>
      <c r="AI1" s="152"/>
      <c r="AJ1" s="152"/>
      <c r="AK1" s="152"/>
    </row>
    <row r="2" spans="1:38" s="81" customFormat="1" ht="11.25" hidden="1">
      <c r="H2" s="82">
        <v>0</v>
      </c>
      <c r="I2" s="83">
        <f>H2+1</f>
        <v>1</v>
      </c>
      <c r="J2" s="83">
        <f>I2+1</f>
        <v>2</v>
      </c>
      <c r="K2" s="83"/>
      <c r="L2" s="83">
        <f>J2+1</f>
        <v>3</v>
      </c>
      <c r="M2" s="82">
        <v>1</v>
      </c>
      <c r="N2" s="83">
        <f>M2+1</f>
        <v>2</v>
      </c>
      <c r="O2" s="83">
        <f>N2+1</f>
        <v>3</v>
      </c>
      <c r="P2" s="83"/>
      <c r="Q2" s="83">
        <f>O2+1</f>
        <v>4</v>
      </c>
      <c r="R2" s="82">
        <v>1</v>
      </c>
      <c r="S2" s="83">
        <f>R2+1</f>
        <v>2</v>
      </c>
      <c r="T2" s="83">
        <f>S2+1</f>
        <v>3</v>
      </c>
      <c r="U2" s="83"/>
      <c r="V2" s="83">
        <f>T2+1</f>
        <v>4</v>
      </c>
      <c r="W2" s="82">
        <v>1</v>
      </c>
      <c r="X2" s="83">
        <f>W2+1</f>
        <v>2</v>
      </c>
      <c r="Y2" s="83">
        <f>X2+1</f>
        <v>3</v>
      </c>
      <c r="Z2" s="83"/>
      <c r="AA2" s="83">
        <f>Y2+1</f>
        <v>4</v>
      </c>
      <c r="AB2" s="82">
        <v>1</v>
      </c>
      <c r="AC2" s="83">
        <f>AB2+1</f>
        <v>2</v>
      </c>
      <c r="AD2" s="83">
        <f>AC2+1</f>
        <v>3</v>
      </c>
      <c r="AE2" s="83"/>
      <c r="AF2" s="83">
        <f>AD2+1</f>
        <v>4</v>
      </c>
      <c r="AG2" s="82">
        <v>1</v>
      </c>
      <c r="AH2" s="83">
        <f>AG2+1</f>
        <v>2</v>
      </c>
      <c r="AI2" s="83">
        <f>AH2+1</f>
        <v>3</v>
      </c>
      <c r="AJ2" s="83"/>
      <c r="AK2" s="83">
        <f>AI2+1</f>
        <v>4</v>
      </c>
    </row>
    <row r="3" spans="1:38" s="44" customFormat="1" ht="5.25">
      <c r="H3" s="45" t="s">
        <v>30</v>
      </c>
      <c r="I3" s="44" t="s">
        <v>31</v>
      </c>
      <c r="J3" s="45" t="s">
        <v>32</v>
      </c>
      <c r="K3" s="44" t="s">
        <v>33</v>
      </c>
      <c r="M3" s="45" t="s">
        <v>30</v>
      </c>
      <c r="N3" s="44" t="s">
        <v>31</v>
      </c>
      <c r="O3" s="45" t="s">
        <v>32</v>
      </c>
      <c r="P3" s="44" t="s">
        <v>33</v>
      </c>
      <c r="R3" s="45" t="s">
        <v>30</v>
      </c>
      <c r="S3" s="44" t="s">
        <v>31</v>
      </c>
      <c r="T3" s="45" t="s">
        <v>32</v>
      </c>
      <c r="U3" s="44" t="s">
        <v>33</v>
      </c>
      <c r="W3" s="45" t="s">
        <v>30</v>
      </c>
      <c r="X3" s="44" t="s">
        <v>31</v>
      </c>
      <c r="Y3" s="45" t="s">
        <v>32</v>
      </c>
      <c r="Z3" s="44" t="s">
        <v>33</v>
      </c>
      <c r="AB3" s="45" t="s">
        <v>30</v>
      </c>
      <c r="AC3" s="44" t="s">
        <v>31</v>
      </c>
      <c r="AD3" s="45" t="s">
        <v>32</v>
      </c>
      <c r="AE3" s="44" t="s">
        <v>33</v>
      </c>
      <c r="AG3" s="45" t="s">
        <v>30</v>
      </c>
      <c r="AH3" s="44" t="s">
        <v>31</v>
      </c>
      <c r="AI3" s="45" t="s">
        <v>32</v>
      </c>
      <c r="AJ3" s="44" t="s">
        <v>33</v>
      </c>
    </row>
    <row r="4" spans="1:38" s="47" customFormat="1" ht="14.25" customHeight="1">
      <c r="A4" s="19"/>
      <c r="B4" s="7"/>
      <c r="C4" s="46"/>
      <c r="D4" s="169" t="s">
        <v>74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R4" s="84"/>
      <c r="W4" s="84"/>
      <c r="AB4" s="84"/>
      <c r="AG4" s="84"/>
    </row>
    <row r="5" spans="1:38">
      <c r="D5" s="153"/>
      <c r="E5" s="153"/>
      <c r="F5" s="57"/>
      <c r="G5" s="57"/>
      <c r="H5" s="111"/>
      <c r="I5" s="111"/>
      <c r="J5" s="111"/>
      <c r="K5" s="111"/>
      <c r="L5" s="111"/>
      <c r="M5" s="112" t="s">
        <v>36</v>
      </c>
      <c r="N5" s="113"/>
      <c r="O5" s="113"/>
      <c r="P5" s="113"/>
      <c r="Q5" s="113"/>
      <c r="R5" s="112" t="s">
        <v>36</v>
      </c>
      <c r="S5" s="113"/>
      <c r="T5" s="113"/>
      <c r="U5" s="113"/>
      <c r="V5" s="113"/>
      <c r="W5" s="112" t="s">
        <v>36</v>
      </c>
      <c r="X5" s="113"/>
      <c r="Y5" s="113"/>
      <c r="Z5" s="113"/>
      <c r="AA5" s="113"/>
      <c r="AB5" s="112" t="s">
        <v>36</v>
      </c>
      <c r="AC5" s="113"/>
      <c r="AD5" s="113"/>
      <c r="AE5" s="113"/>
      <c r="AF5" s="113"/>
      <c r="AG5" s="112" t="s">
        <v>36</v>
      </c>
      <c r="AH5" s="113"/>
      <c r="AI5" s="113"/>
      <c r="AJ5" s="113"/>
      <c r="AK5" s="113"/>
    </row>
    <row r="6" spans="1:38">
      <c r="D6" s="104" t="s">
        <v>2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58"/>
    </row>
    <row r="7" spans="1:38" ht="15" customHeight="1">
      <c r="D7" s="104" t="s">
        <v>3</v>
      </c>
      <c r="E7" s="104" t="s">
        <v>37</v>
      </c>
      <c r="F7" s="104"/>
      <c r="G7" s="104" t="s">
        <v>38</v>
      </c>
      <c r="H7" s="108" t="s">
        <v>39</v>
      </c>
      <c r="I7" s="108"/>
      <c r="J7" s="108"/>
      <c r="K7" s="108"/>
      <c r="L7" s="108"/>
      <c r="M7" s="108" t="s">
        <v>39</v>
      </c>
      <c r="N7" s="108"/>
      <c r="O7" s="108"/>
      <c r="P7" s="108"/>
      <c r="Q7" s="108"/>
      <c r="R7" s="108" t="s">
        <v>39</v>
      </c>
      <c r="S7" s="108"/>
      <c r="T7" s="108"/>
      <c r="U7" s="108"/>
      <c r="V7" s="108"/>
      <c r="W7" s="108" t="s">
        <v>39</v>
      </c>
      <c r="X7" s="108"/>
      <c r="Y7" s="108"/>
      <c r="Z7" s="108"/>
      <c r="AA7" s="108"/>
      <c r="AB7" s="108" t="s">
        <v>39</v>
      </c>
      <c r="AC7" s="108"/>
      <c r="AD7" s="108"/>
      <c r="AE7" s="108"/>
      <c r="AF7" s="108"/>
      <c r="AG7" s="108" t="s">
        <v>39</v>
      </c>
      <c r="AH7" s="108"/>
      <c r="AI7" s="108"/>
      <c r="AJ7" s="108"/>
      <c r="AK7" s="108"/>
      <c r="AL7" s="58"/>
    </row>
    <row r="8" spans="1:38">
      <c r="D8" s="104"/>
      <c r="E8" s="109" t="s">
        <v>40</v>
      </c>
      <c r="F8" s="109" t="s">
        <v>41</v>
      </c>
      <c r="G8" s="104"/>
      <c r="H8" s="109" t="s">
        <v>42</v>
      </c>
      <c r="I8" s="116" t="s">
        <v>43</v>
      </c>
      <c r="J8" s="117"/>
      <c r="K8" s="118"/>
      <c r="L8" s="154" t="s">
        <v>75</v>
      </c>
      <c r="M8" s="109" t="s">
        <v>42</v>
      </c>
      <c r="N8" s="116" t="s">
        <v>43</v>
      </c>
      <c r="O8" s="117"/>
      <c r="P8" s="118"/>
      <c r="Q8" s="154" t="s">
        <v>75</v>
      </c>
      <c r="R8" s="109" t="s">
        <v>42</v>
      </c>
      <c r="S8" s="116" t="s">
        <v>43</v>
      </c>
      <c r="T8" s="117"/>
      <c r="U8" s="118"/>
      <c r="V8" s="154" t="s">
        <v>75</v>
      </c>
      <c r="W8" s="109" t="s">
        <v>42</v>
      </c>
      <c r="X8" s="116" t="s">
        <v>43</v>
      </c>
      <c r="Y8" s="117"/>
      <c r="Z8" s="118"/>
      <c r="AA8" s="154" t="s">
        <v>75</v>
      </c>
      <c r="AB8" s="109" t="s">
        <v>42</v>
      </c>
      <c r="AC8" s="116" t="s">
        <v>43</v>
      </c>
      <c r="AD8" s="117"/>
      <c r="AE8" s="118"/>
      <c r="AF8" s="154" t="s">
        <v>75</v>
      </c>
      <c r="AG8" s="109" t="s">
        <v>42</v>
      </c>
      <c r="AH8" s="116" t="s">
        <v>43</v>
      </c>
      <c r="AI8" s="117"/>
      <c r="AJ8" s="118"/>
      <c r="AK8" s="154" t="s">
        <v>75</v>
      </c>
      <c r="AL8" s="58"/>
    </row>
    <row r="9" spans="1:38" ht="42.75" customHeight="1">
      <c r="D9" s="104"/>
      <c r="E9" s="110"/>
      <c r="F9" s="110"/>
      <c r="G9" s="104"/>
      <c r="H9" s="110"/>
      <c r="I9" s="59" t="s">
        <v>45</v>
      </c>
      <c r="J9" s="157" t="s">
        <v>46</v>
      </c>
      <c r="K9" s="158"/>
      <c r="L9" s="155"/>
      <c r="M9" s="110"/>
      <c r="N9" s="59" t="s">
        <v>45</v>
      </c>
      <c r="O9" s="157" t="s">
        <v>46</v>
      </c>
      <c r="P9" s="158"/>
      <c r="Q9" s="155"/>
      <c r="R9" s="110"/>
      <c r="S9" s="59" t="s">
        <v>45</v>
      </c>
      <c r="T9" s="157" t="s">
        <v>46</v>
      </c>
      <c r="U9" s="158"/>
      <c r="V9" s="155"/>
      <c r="W9" s="110"/>
      <c r="X9" s="59" t="s">
        <v>45</v>
      </c>
      <c r="Y9" s="157" t="s">
        <v>46</v>
      </c>
      <c r="Z9" s="158"/>
      <c r="AA9" s="155"/>
      <c r="AB9" s="110"/>
      <c r="AC9" s="59" t="s">
        <v>45</v>
      </c>
      <c r="AD9" s="157" t="s">
        <v>46</v>
      </c>
      <c r="AE9" s="158"/>
      <c r="AF9" s="155"/>
      <c r="AG9" s="110"/>
      <c r="AH9" s="59" t="s">
        <v>45</v>
      </c>
      <c r="AI9" s="157" t="s">
        <v>46</v>
      </c>
      <c r="AJ9" s="158"/>
      <c r="AK9" s="155"/>
    </row>
    <row r="10" spans="1:38">
      <c r="D10" s="60" t="s">
        <v>47</v>
      </c>
      <c r="E10" s="60" t="s">
        <v>0</v>
      </c>
      <c r="F10" s="60" t="s">
        <v>28</v>
      </c>
      <c r="G10" s="60" t="s">
        <v>29</v>
      </c>
      <c r="H10" s="61" t="str">
        <f>H1&amp;"."&amp;H2</f>
        <v>5.0</v>
      </c>
      <c r="I10" s="61" t="str">
        <f>H1&amp;"."&amp;I2</f>
        <v>5.1</v>
      </c>
      <c r="J10" s="156" t="str">
        <f>H1&amp;"."&amp;J2</f>
        <v>5.2</v>
      </c>
      <c r="K10" s="156"/>
      <c r="L10" s="62" t="str">
        <f>H1&amp;"."&amp;L2</f>
        <v>5.3</v>
      </c>
      <c r="M10" s="61" t="str">
        <f>M1&amp;"."&amp;M2</f>
        <v>6.1</v>
      </c>
      <c r="N10" s="61" t="str">
        <f>M1&amp;"."&amp;N2</f>
        <v>6.2</v>
      </c>
      <c r="O10" s="156" t="str">
        <f>M1&amp;"."&amp;O2</f>
        <v>6.3</v>
      </c>
      <c r="P10" s="156"/>
      <c r="Q10" s="62" t="str">
        <f>M1&amp;"."&amp;Q2</f>
        <v>6.4</v>
      </c>
      <c r="R10" s="61" t="str">
        <f>R1&amp;"."&amp;R2</f>
        <v>7.1</v>
      </c>
      <c r="S10" s="61" t="str">
        <f>R1&amp;"."&amp;S2</f>
        <v>7.2</v>
      </c>
      <c r="T10" s="156" t="str">
        <f>R1&amp;"."&amp;T2</f>
        <v>7.3</v>
      </c>
      <c r="U10" s="156"/>
      <c r="V10" s="62" t="str">
        <f>R1&amp;"."&amp;V2</f>
        <v>7.4</v>
      </c>
      <c r="W10" s="61" t="str">
        <f>W1&amp;"."&amp;W2</f>
        <v>8.1</v>
      </c>
      <c r="X10" s="61" t="str">
        <f>W1&amp;"."&amp;X2</f>
        <v>8.2</v>
      </c>
      <c r="Y10" s="156" t="str">
        <f>W1&amp;"."&amp;Y2</f>
        <v>8.3</v>
      </c>
      <c r="Z10" s="156"/>
      <c r="AA10" s="62" t="str">
        <f>W1&amp;"."&amp;AA2</f>
        <v>8.4</v>
      </c>
      <c r="AB10" s="61" t="str">
        <f>AB1&amp;"."&amp;AB2</f>
        <v>9.1</v>
      </c>
      <c r="AC10" s="61" t="str">
        <f>AB1&amp;"."&amp;AC2</f>
        <v>9.2</v>
      </c>
      <c r="AD10" s="156" t="str">
        <f>AB1&amp;"."&amp;AD2</f>
        <v>9.3</v>
      </c>
      <c r="AE10" s="156"/>
      <c r="AF10" s="62" t="str">
        <f>AB1&amp;"."&amp;AF2</f>
        <v>9.4</v>
      </c>
      <c r="AG10" s="61" t="str">
        <f>AG1&amp;"."&amp;AG2</f>
        <v>10.1</v>
      </c>
      <c r="AH10" s="61" t="str">
        <f>AG1&amp;"."&amp;AH2</f>
        <v>10.2</v>
      </c>
      <c r="AI10" s="156" t="str">
        <f>AG1&amp;"."&amp;AI2</f>
        <v>10.3</v>
      </c>
      <c r="AJ10" s="156"/>
      <c r="AK10" s="62" t="str">
        <f>AG1&amp;"."&amp;AK2</f>
        <v>10.4</v>
      </c>
    </row>
    <row r="11" spans="1:38" ht="33" customHeight="1">
      <c r="D11" s="85" t="s">
        <v>47</v>
      </c>
      <c r="E11" s="86" t="e">
        <f ca="1">IF(ISERROR(INDEX(activity,MATCH(D11,List01_N_activity,0))),"",OFFSET(INDEX(activity,MATCH(D11,List01_N_activity,0)),,1))</f>
        <v>#VALUE!</v>
      </c>
      <c r="F11" s="8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</row>
    <row r="12" spans="1:38" ht="45">
      <c r="A12" s="122" t="s">
        <v>49</v>
      </c>
      <c r="D12" s="71" t="str">
        <f>A12&amp;".1"</f>
        <v>1.1.1</v>
      </c>
      <c r="E12" s="16" t="s">
        <v>50</v>
      </c>
      <c r="F12" s="72" t="s">
        <v>51</v>
      </c>
      <c r="G12" s="162" t="s">
        <v>76</v>
      </c>
      <c r="H12" s="163" t="s">
        <v>52</v>
      </c>
      <c r="I12" s="133" t="s">
        <v>53</v>
      </c>
      <c r="J12" s="130" t="s">
        <v>52</v>
      </c>
      <c r="K12" s="133" t="s">
        <v>67</v>
      </c>
      <c r="L12" s="166">
        <v>180.89</v>
      </c>
      <c r="M12" s="130" t="s">
        <v>52</v>
      </c>
      <c r="N12" s="133" t="s">
        <v>68</v>
      </c>
      <c r="O12" s="130" t="s">
        <v>52</v>
      </c>
      <c r="P12" s="133" t="s">
        <v>54</v>
      </c>
      <c r="Q12" s="159">
        <v>185.93</v>
      </c>
      <c r="R12" s="130" t="s">
        <v>52</v>
      </c>
      <c r="S12" s="176" t="s">
        <v>56</v>
      </c>
      <c r="T12" s="130" t="s">
        <v>52</v>
      </c>
      <c r="U12" s="176" t="s">
        <v>69</v>
      </c>
      <c r="V12" s="170">
        <v>185.93</v>
      </c>
      <c r="W12" s="130" t="s">
        <v>52</v>
      </c>
      <c r="X12" s="179" t="s">
        <v>77</v>
      </c>
      <c r="Y12" s="130" t="s">
        <v>52</v>
      </c>
      <c r="Z12" s="179" t="s">
        <v>57</v>
      </c>
      <c r="AA12" s="173">
        <v>189.23</v>
      </c>
      <c r="AB12" s="130" t="s">
        <v>52</v>
      </c>
      <c r="AC12" s="133" t="s">
        <v>58</v>
      </c>
      <c r="AD12" s="130" t="s">
        <v>52</v>
      </c>
      <c r="AE12" s="133" t="s">
        <v>78</v>
      </c>
      <c r="AF12" s="159">
        <v>189.23</v>
      </c>
      <c r="AG12" s="130" t="s">
        <v>52</v>
      </c>
      <c r="AH12" s="133" t="s">
        <v>79</v>
      </c>
      <c r="AI12" s="130" t="s">
        <v>52</v>
      </c>
      <c r="AJ12" s="133" t="s">
        <v>59</v>
      </c>
      <c r="AK12" s="159">
        <v>191.73</v>
      </c>
    </row>
    <row r="13" spans="1:38" ht="26.25" customHeight="1">
      <c r="A13" s="122"/>
      <c r="D13" s="71" t="str">
        <f>A12&amp;".2"</f>
        <v>1.1.2</v>
      </c>
      <c r="E13" s="16" t="s">
        <v>60</v>
      </c>
      <c r="F13" s="72" t="s">
        <v>61</v>
      </c>
      <c r="G13" s="162"/>
      <c r="H13" s="164"/>
      <c r="I13" s="134"/>
      <c r="J13" s="131"/>
      <c r="K13" s="134"/>
      <c r="L13" s="167"/>
      <c r="M13" s="131"/>
      <c r="N13" s="134"/>
      <c r="O13" s="131"/>
      <c r="P13" s="134"/>
      <c r="Q13" s="160"/>
      <c r="R13" s="131"/>
      <c r="S13" s="177"/>
      <c r="T13" s="131"/>
      <c r="U13" s="177"/>
      <c r="V13" s="171"/>
      <c r="W13" s="131"/>
      <c r="X13" s="180"/>
      <c r="Y13" s="131"/>
      <c r="Z13" s="180"/>
      <c r="AA13" s="174"/>
      <c r="AB13" s="131"/>
      <c r="AC13" s="134"/>
      <c r="AD13" s="131"/>
      <c r="AE13" s="134"/>
      <c r="AF13" s="160"/>
      <c r="AG13" s="131"/>
      <c r="AH13" s="134"/>
      <c r="AI13" s="131"/>
      <c r="AJ13" s="134"/>
      <c r="AK13" s="160"/>
    </row>
    <row r="14" spans="1:38" ht="27" customHeight="1">
      <c r="A14" s="122"/>
      <c r="D14" s="71" t="str">
        <f>A12&amp;".3"</f>
        <v>1.1.3</v>
      </c>
      <c r="E14" s="16" t="s">
        <v>62</v>
      </c>
      <c r="F14" s="72" t="s">
        <v>80</v>
      </c>
      <c r="G14" s="162"/>
      <c r="H14" s="164"/>
      <c r="I14" s="134"/>
      <c r="J14" s="131"/>
      <c r="K14" s="134"/>
      <c r="L14" s="167"/>
      <c r="M14" s="131"/>
      <c r="N14" s="134"/>
      <c r="O14" s="131"/>
      <c r="P14" s="134"/>
      <c r="Q14" s="160"/>
      <c r="R14" s="131"/>
      <c r="S14" s="177"/>
      <c r="T14" s="131"/>
      <c r="U14" s="177"/>
      <c r="V14" s="171"/>
      <c r="W14" s="131"/>
      <c r="X14" s="180"/>
      <c r="Y14" s="131"/>
      <c r="Z14" s="180"/>
      <c r="AA14" s="174"/>
      <c r="AB14" s="131"/>
      <c r="AC14" s="134"/>
      <c r="AD14" s="131"/>
      <c r="AE14" s="134"/>
      <c r="AF14" s="160"/>
      <c r="AG14" s="131"/>
      <c r="AH14" s="134"/>
      <c r="AI14" s="131"/>
      <c r="AJ14" s="134"/>
      <c r="AK14" s="160"/>
    </row>
    <row r="15" spans="1:38" ht="39.75" customHeight="1">
      <c r="A15" s="122"/>
      <c r="D15" s="71" t="str">
        <f>A12&amp;".4"</f>
        <v>1.1.4</v>
      </c>
      <c r="E15" s="16" t="s">
        <v>63</v>
      </c>
      <c r="F15" s="72" t="s">
        <v>61</v>
      </c>
      <c r="G15" s="162"/>
      <c r="H15" s="164"/>
      <c r="I15" s="134"/>
      <c r="J15" s="131"/>
      <c r="K15" s="134"/>
      <c r="L15" s="167"/>
      <c r="M15" s="131"/>
      <c r="N15" s="134"/>
      <c r="O15" s="131"/>
      <c r="P15" s="134"/>
      <c r="Q15" s="160"/>
      <c r="R15" s="131"/>
      <c r="S15" s="177"/>
      <c r="T15" s="131"/>
      <c r="U15" s="177"/>
      <c r="V15" s="171"/>
      <c r="W15" s="131"/>
      <c r="X15" s="180"/>
      <c r="Y15" s="131"/>
      <c r="Z15" s="180"/>
      <c r="AA15" s="174"/>
      <c r="AB15" s="131"/>
      <c r="AC15" s="134"/>
      <c r="AD15" s="131"/>
      <c r="AE15" s="134"/>
      <c r="AF15" s="160"/>
      <c r="AG15" s="131"/>
      <c r="AH15" s="134"/>
      <c r="AI15" s="131"/>
      <c r="AJ15" s="134"/>
      <c r="AK15" s="160"/>
    </row>
    <row r="16" spans="1:38" ht="51" customHeight="1">
      <c r="A16" s="122"/>
      <c r="D16" s="71" t="str">
        <f>A12&amp;".5"</f>
        <v>1.1.5</v>
      </c>
      <c r="E16" s="16" t="s">
        <v>64</v>
      </c>
      <c r="F16" s="72" t="s">
        <v>61</v>
      </c>
      <c r="G16" s="162"/>
      <c r="H16" s="165"/>
      <c r="I16" s="135"/>
      <c r="J16" s="132"/>
      <c r="K16" s="135"/>
      <c r="L16" s="168"/>
      <c r="M16" s="132"/>
      <c r="N16" s="135"/>
      <c r="O16" s="132"/>
      <c r="P16" s="135"/>
      <c r="Q16" s="161"/>
      <c r="R16" s="132"/>
      <c r="S16" s="178"/>
      <c r="T16" s="132"/>
      <c r="U16" s="178"/>
      <c r="V16" s="172"/>
      <c r="W16" s="132"/>
      <c r="X16" s="181"/>
      <c r="Y16" s="132"/>
      <c r="Z16" s="181"/>
      <c r="AA16" s="175"/>
      <c r="AB16" s="132"/>
      <c r="AC16" s="135"/>
      <c r="AD16" s="132"/>
      <c r="AE16" s="135"/>
      <c r="AF16" s="161"/>
      <c r="AG16" s="132"/>
      <c r="AH16" s="135"/>
      <c r="AI16" s="132"/>
      <c r="AJ16" s="135"/>
      <c r="AK16" s="161"/>
    </row>
    <row r="17" spans="5:6">
      <c r="E17" s="88"/>
      <c r="F17" s="88"/>
    </row>
  </sheetData>
  <mergeCells count="88">
    <mergeCell ref="AJ12:AJ16"/>
    <mergeCell ref="AK12:AK16"/>
    <mergeCell ref="D4:N4"/>
    <mergeCell ref="AD12:AD16"/>
    <mergeCell ref="AE12:AE16"/>
    <mergeCell ref="AF12:AF16"/>
    <mergeCell ref="AG12:AG16"/>
    <mergeCell ref="AH12:AH16"/>
    <mergeCell ref="AI12:AI16"/>
    <mergeCell ref="X12:X16"/>
    <mergeCell ref="Y12:Y16"/>
    <mergeCell ref="Z12:Z16"/>
    <mergeCell ref="AA12:AA16"/>
    <mergeCell ref="AB12:AB16"/>
    <mergeCell ref="AC12:AC16"/>
    <mergeCell ref="R12:R16"/>
    <mergeCell ref="S12:S16"/>
    <mergeCell ref="T12:T16"/>
    <mergeCell ref="U12:U16"/>
    <mergeCell ref="V12:V16"/>
    <mergeCell ref="W12:W16"/>
    <mergeCell ref="Q12:Q16"/>
    <mergeCell ref="A12:A16"/>
    <mergeCell ref="G12:G16"/>
    <mergeCell ref="H12:H16"/>
    <mergeCell ref="I12:I16"/>
    <mergeCell ref="J12:J16"/>
    <mergeCell ref="K12:K16"/>
    <mergeCell ref="L12:L16"/>
    <mergeCell ref="M12:M16"/>
    <mergeCell ref="N12:N16"/>
    <mergeCell ref="O12:O16"/>
    <mergeCell ref="P12:P16"/>
    <mergeCell ref="J10:K10"/>
    <mergeCell ref="O10:P10"/>
    <mergeCell ref="T10:U10"/>
    <mergeCell ref="Y10:Z10"/>
    <mergeCell ref="AD10:AE10"/>
    <mergeCell ref="AI10:AJ10"/>
    <mergeCell ref="AH8:AJ8"/>
    <mergeCell ref="AK8:AK9"/>
    <mergeCell ref="J9:K9"/>
    <mergeCell ref="O9:P9"/>
    <mergeCell ref="T9:U9"/>
    <mergeCell ref="Y9:Z9"/>
    <mergeCell ref="AD9:AE9"/>
    <mergeCell ref="AI9:AJ9"/>
    <mergeCell ref="X8:Z8"/>
    <mergeCell ref="AA8:AA9"/>
    <mergeCell ref="AB8:AB9"/>
    <mergeCell ref="AC8:AE8"/>
    <mergeCell ref="AF8:AF9"/>
    <mergeCell ref="AG8:AG9"/>
    <mergeCell ref="N8:P8"/>
    <mergeCell ref="AG7:AK7"/>
    <mergeCell ref="E8:E9"/>
    <mergeCell ref="F8:F9"/>
    <mergeCell ref="H8:H9"/>
    <mergeCell ref="I8:K8"/>
    <mergeCell ref="L8:L9"/>
    <mergeCell ref="M8:M9"/>
    <mergeCell ref="Q8:Q9"/>
    <mergeCell ref="R8:R9"/>
    <mergeCell ref="S8:U8"/>
    <mergeCell ref="V8:V9"/>
    <mergeCell ref="W8:W9"/>
    <mergeCell ref="AB5:AF5"/>
    <mergeCell ref="AG5:AK5"/>
    <mergeCell ref="D6:AK6"/>
    <mergeCell ref="D7:D9"/>
    <mergeCell ref="E7:F7"/>
    <mergeCell ref="G7:G9"/>
    <mergeCell ref="H7:L7"/>
    <mergeCell ref="M7:Q7"/>
    <mergeCell ref="R7:V7"/>
    <mergeCell ref="D5:E5"/>
    <mergeCell ref="H5:L5"/>
    <mergeCell ref="M5:Q5"/>
    <mergeCell ref="R5:V5"/>
    <mergeCell ref="W5:AA5"/>
    <mergeCell ref="W7:AA7"/>
    <mergeCell ref="AB7:AF7"/>
    <mergeCell ref="AG1:AK1"/>
    <mergeCell ref="H1:L1"/>
    <mergeCell ref="M1:Q1"/>
    <mergeCell ref="R1:V1"/>
    <mergeCell ref="W1:AA1"/>
    <mergeCell ref="AB1:AF1"/>
  </mergeCells>
  <dataValidations count="3">
    <dataValidation type="decimal" allowBlank="1" showErrorMessage="1" errorTitle="Ошибка" error="Допускается ввод только неотрицательных чисел!" sqref="L12:L16 Q12:Q16 V12:V16 AA12:AA16 AF12:AF16 AK12:AK16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N12 P12 S12 U12 X12 Z12 AC12 AE12 AH12 AJ12"/>
    <dataValidation type="list" allowBlank="1" showInputMessage="1" showErrorMessage="1" errorTitle="Ошибка" error="Выберите значение из списка" prompt="Выберите значение из списка" sqref="G12:G16">
      <formula1>kind_of_unit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1.0.1</vt:lpstr>
      <vt:lpstr>5.3.1</vt:lpstr>
      <vt:lpstr>5.3.2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dcterms:created xsi:type="dcterms:W3CDTF">2018-12-25T11:43:26Z</dcterms:created>
  <dcterms:modified xsi:type="dcterms:W3CDTF">2018-12-25T12:21:19Z</dcterms:modified>
</cp:coreProperties>
</file>