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Алевтина\Documents\РИ Водоснабжение и водоотведение\15,36 Инф-я о тарифах на услуги ХВ и ВО (30 дней после решения)\"/>
    </mc:Choice>
  </mc:AlternateContent>
  <bookViews>
    <workbookView xWindow="0" yWindow="0" windowWidth="28800" windowHeight="12435" activeTab="1"/>
  </bookViews>
  <sheets>
    <sheet name="1.0.1." sheetId="1" r:id="rId1"/>
    <sheet name="3.4." sheetId="2" r:id="rId2"/>
  </sheets>
  <externalReferences>
    <externalReference r:id="rId3"/>
  </externalReferences>
  <definedNames>
    <definedName name="dateCh">[1]Титульный!$F$15</definedName>
    <definedName name="datePr">[1]Титульный!$F$19</definedName>
    <definedName name="datePr_ch">[1]Титульный!$F$24</definedName>
    <definedName name="IstPub">[1]Титульный!$F$21</definedName>
    <definedName name="IstPub_ch">[1]Титульный!$F$26</definedName>
    <definedName name="kind_of_diameters2">[1]TEHSHEET!$AU$2:$AU$8</definedName>
    <definedName name="List06_10_DP">'3.4.'!$12:$12</definedName>
    <definedName name="NameOrPr">[1]Титульный!$F$18</definedName>
    <definedName name="NameOrPr_ch">[1]Титульный!$F$23</definedName>
    <definedName name="numberPr">[1]Титульный!$F$20</definedName>
    <definedName name="numberPr_ch">[1]Титульный!$F$25</definedName>
    <definedName name="region_name">[1]Титульный!$F$7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7" i="2" l="1"/>
  <c r="AE136" i="2"/>
  <c r="AD136" i="2"/>
  <c r="AC136" i="2"/>
  <c r="AF134" i="2"/>
  <c r="AF133" i="2"/>
  <c r="AF136" i="2" s="1"/>
  <c r="AF131" i="2"/>
  <c r="AF130" i="2"/>
  <c r="AE129" i="2"/>
  <c r="AD129" i="2"/>
  <c r="AC129" i="2"/>
  <c r="AF127" i="2"/>
  <c r="AE126" i="2"/>
  <c r="AD126" i="2"/>
  <c r="AC126" i="2"/>
  <c r="AF124" i="2"/>
  <c r="AE123" i="2"/>
  <c r="AD123" i="2"/>
  <c r="AC123" i="2"/>
  <c r="AF121" i="2"/>
  <c r="AE120" i="2"/>
  <c r="AD120" i="2"/>
  <c r="AC120" i="2"/>
  <c r="AF118" i="2"/>
  <c r="AF117" i="2"/>
  <c r="AF126" i="2" s="1"/>
  <c r="AF113" i="2"/>
  <c r="N111" i="2"/>
  <c r="AF106" i="2"/>
  <c r="AF105" i="2"/>
  <c r="AF103" i="2"/>
  <c r="AF102" i="2"/>
  <c r="AF100" i="2"/>
  <c r="AF99" i="2"/>
  <c r="AE98" i="2"/>
  <c r="AD98" i="2"/>
  <c r="AC98" i="2"/>
  <c r="AF96" i="2"/>
  <c r="AE95" i="2"/>
  <c r="AD95" i="2"/>
  <c r="AC95" i="2"/>
  <c r="AF93" i="2"/>
  <c r="AF90" i="2"/>
  <c r="AE89" i="2"/>
  <c r="AE92" i="2" s="1"/>
  <c r="AD89" i="2"/>
  <c r="AD92" i="2" s="1"/>
  <c r="AC89" i="2"/>
  <c r="AC92" i="2" s="1"/>
  <c r="AF87" i="2"/>
  <c r="AF86" i="2"/>
  <c r="AF95" i="2" s="1"/>
  <c r="AF82" i="2"/>
  <c r="N80" i="2"/>
  <c r="AF75" i="2"/>
  <c r="AF74" i="2"/>
  <c r="AF72" i="2"/>
  <c r="AF71" i="2"/>
  <c r="AF69" i="2"/>
  <c r="AF68" i="2"/>
  <c r="AE67" i="2"/>
  <c r="AD67" i="2"/>
  <c r="AC67" i="2"/>
  <c r="AF65" i="2"/>
  <c r="AE64" i="2"/>
  <c r="AD64" i="2"/>
  <c r="AC64" i="2"/>
  <c r="AF62" i="2"/>
  <c r="AE61" i="2"/>
  <c r="AD61" i="2"/>
  <c r="AC61" i="2"/>
  <c r="AF59" i="2"/>
  <c r="AE58" i="2"/>
  <c r="AD58" i="2"/>
  <c r="AC58" i="2"/>
  <c r="AF56" i="2"/>
  <c r="AF55" i="2"/>
  <c r="AF64" i="2" s="1"/>
  <c r="AF51" i="2"/>
  <c r="N49" i="2"/>
  <c r="AF44" i="2"/>
  <c r="AF43" i="2"/>
  <c r="AE43" i="2"/>
  <c r="AF41" i="2"/>
  <c r="AF38" i="2"/>
  <c r="AF37" i="2"/>
  <c r="AE36" i="2"/>
  <c r="AD36" i="2"/>
  <c r="AC36" i="2"/>
  <c r="AF34" i="2"/>
  <c r="AE33" i="2"/>
  <c r="AD33" i="2"/>
  <c r="AC33" i="2"/>
  <c r="AF31" i="2"/>
  <c r="AE30" i="2"/>
  <c r="AD30" i="2"/>
  <c r="AC30" i="2"/>
  <c r="AF28" i="2"/>
  <c r="AF27" i="2"/>
  <c r="AF33" i="2" s="1"/>
  <c r="AF23" i="2"/>
  <c r="N21" i="2"/>
  <c r="N20" i="2"/>
  <c r="N19" i="2"/>
  <c r="N18" i="2"/>
  <c r="Q18" i="2" s="1"/>
  <c r="U18" i="2" s="1"/>
  <c r="AA18" i="2" s="1"/>
  <c r="AB18" i="2" s="1"/>
  <c r="AC18" i="2" s="1"/>
  <c r="AD18" i="2" s="1"/>
  <c r="AE18" i="2" s="1"/>
  <c r="AF18" i="2" s="1"/>
  <c r="AG18" i="2" s="1"/>
  <c r="AH18" i="2" s="1"/>
  <c r="AI18" i="2" s="1"/>
  <c r="AJ18" i="2" s="1"/>
  <c r="N10" i="2"/>
  <c r="N9" i="2"/>
  <c r="M9" i="2"/>
  <c r="N8" i="2"/>
  <c r="M8" i="2"/>
  <c r="N7" i="2"/>
  <c r="M7" i="2"/>
  <c r="H39" i="1"/>
  <c r="H38" i="1"/>
  <c r="H37" i="1"/>
  <c r="H36" i="1"/>
  <c r="H35" i="1"/>
  <c r="H33" i="1"/>
  <c r="H32" i="1"/>
  <c r="H31" i="1"/>
  <c r="H30" i="1"/>
  <c r="H29" i="1"/>
  <c r="H28" i="1"/>
  <c r="H27" i="1"/>
  <c r="H25" i="1"/>
  <c r="H24" i="1"/>
  <c r="H23" i="1"/>
  <c r="H22" i="1"/>
  <c r="H21" i="1"/>
  <c r="H20" i="1"/>
  <c r="H19" i="1"/>
  <c r="H17" i="1"/>
  <c r="H16" i="1"/>
  <c r="H15" i="1"/>
  <c r="H14" i="1"/>
  <c r="H13" i="1"/>
  <c r="H12" i="1"/>
  <c r="H11" i="1"/>
  <c r="H9" i="1"/>
  <c r="H8" i="1"/>
  <c r="H7" i="1"/>
  <c r="AF30" i="2" l="1"/>
  <c r="AF36" i="2"/>
  <c r="AF61" i="2"/>
  <c r="AF67" i="2"/>
  <c r="AF98" i="2"/>
  <c r="AF123" i="2"/>
  <c r="AF129" i="2"/>
  <c r="AF58" i="2"/>
  <c r="AF89" i="2"/>
  <c r="AF92" i="2" s="1"/>
  <c r="AF120" i="2"/>
</calcChain>
</file>

<file path=xl/sharedStrings.xml><?xml version="1.0" encoding="utf-8"?>
<sst xmlns="http://schemas.openxmlformats.org/spreadsheetml/2006/main" count="629" uniqueCount="111">
  <si>
    <t>10</t>
  </si>
  <si>
    <r>
      <t>Форма 1.0.1 Основные параметры раскрываемой информации</t>
    </r>
    <r>
      <rPr>
        <vertAlign val="superscript"/>
        <sz val="10"/>
        <rFont val="Tahoma"/>
        <family val="2"/>
        <charset val="204"/>
      </rPr>
      <t xml:space="preserve"> 1</t>
    </r>
  </si>
  <si>
    <t>Параметры формы</t>
  </si>
  <si>
    <t>№ п/п</t>
  </si>
  <si>
    <t>Наименование параметра</t>
  </si>
  <si>
    <t>Информация</t>
  </si>
  <si>
    <t>1</t>
  </si>
  <si>
    <t>Дата заполнения/внесения изменений</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</si>
  <si>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</si>
  <si>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</si>
  <si>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</si>
  <si>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x</t>
  </si>
  <si>
    <t>Субъект Российской Федерации</t>
  </si>
  <si>
    <t>муниципальный район</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</si>
  <si>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</si>
  <si>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</si>
  <si>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t>Источник официального опубликования решения</t>
  </si>
  <si>
    <t>NDS</t>
  </si>
  <si>
    <t>woNDS</t>
  </si>
  <si>
    <t>dp</t>
  </si>
  <si>
    <t>Параметр дифференциации тарифа/Заявитель</t>
  </si>
  <si>
    <t>Подключаемая нагрузка канализационной сети, куб. м/сут</t>
  </si>
  <si>
    <t>Диапазон диаметров канализационной сети, мм</t>
  </si>
  <si>
    <t>Протяженность канализационной сети, км</t>
  </si>
  <si>
    <t>Условия прокладки сетей</t>
  </si>
  <si>
    <t>Период действия тарифа</t>
  </si>
  <si>
    <t>Наличие других периодов действия тарифа</t>
  </si>
  <si>
    <t>Ставка тарифа за подключаемую нагрузку канализационной сети, тыс. руб./куб. м в сут</t>
  </si>
  <si>
    <t>Ставка тарифа за протяженность канализационной сети диаметром d, тыс. руб./км</t>
  </si>
  <si>
    <t>Период действия</t>
  </si>
  <si>
    <t>С НДС</t>
  </si>
  <si>
    <t>Без НДС</t>
  </si>
  <si>
    <t>Дата начала</t>
  </si>
  <si>
    <t>Дата окончания</t>
  </si>
  <si>
    <t>2</t>
  </si>
  <si>
    <t>Наименование тарифа</t>
  </si>
  <si>
    <t>Территория действия тарифа</t>
  </si>
  <si>
    <t>Наименование централизованной системы водоотведения</t>
  </si>
  <si>
    <t>Ставка тарифа за подключаемую (технологически присоединяемую) нагрузку к централизованным системам водоотведения для заявителей, величина подключаемой (присоединяемой) нагрузки объектов которых не превышает 250 куб. м/ сутки и (или) осуществляется с использованием создаваемых сетей водоотведения с наружным диаметром, не превышающим 250 мм (предельный уровень нагрузки)</t>
  </si>
  <si>
    <t>нет</t>
  </si>
  <si>
    <t>01.01.2019</t>
  </si>
  <si>
    <t>да</t>
  </si>
  <si>
    <t>31.12.2019</t>
  </si>
  <si>
    <t>Добавить подключаемую нагрузку</t>
  </si>
  <si>
    <t/>
  </si>
  <si>
    <t>О</t>
  </si>
  <si>
    <t>Ставка тарифа за расстояние от точки подключения (технологического присоединения) объекта заявителя до точки подключения канализационных сетей к объектам централизованных систем водоотведения</t>
  </si>
  <si>
    <t>40 мм и менее</t>
  </si>
  <si>
    <t>полиэтилен</t>
  </si>
  <si>
    <t>Добавить условия прокладки сетей</t>
  </si>
  <si>
    <t>от 41 мм до 70 мм включительно</t>
  </si>
  <si>
    <t>3</t>
  </si>
  <si>
    <t>от 101 мм до 150 мм включительно</t>
  </si>
  <si>
    <t>4</t>
  </si>
  <si>
    <t>от 151 мм до 200 мм включительно</t>
  </si>
  <si>
    <t>полиэтилен d от 151 мм до 160 мм</t>
  </si>
  <si>
    <t>полиэтилен d от 161 мм до 200 мм</t>
  </si>
  <si>
    <t>5</t>
  </si>
  <si>
    <t>от 201 мм до 250 мм включительно</t>
  </si>
  <si>
    <t>6</t>
  </si>
  <si>
    <t>от 250  мм и более</t>
  </si>
  <si>
    <t>полиэтилен d от 251 мм до 315 мм</t>
  </si>
  <si>
    <t>от 71 мм до 100 мм включительно</t>
  </si>
  <si>
    <t>7</t>
  </si>
  <si>
    <r>
      <rPr>
        <vertAlign val="superscript"/>
        <sz val="9"/>
        <color indexed="11"/>
        <rFont val="Tahoma"/>
        <family val="2"/>
        <charset val="204"/>
      </rPr>
      <t>1</t>
    </r>
    <r>
      <rPr>
        <sz val="11"/>
        <color theme="1"/>
        <rFont val="Calibri"/>
        <family val="2"/>
        <charset val="204"/>
        <scheme val="minor"/>
      </rPr>
      <t xml:space="preserve"> При размещении информации дополнительно указываются: наименование органа регулирования тарифов, принявшего решение об утверждении(изменении) тарифа, дата и номер документа об утверждении(изменении) тарифа, источник официального опубликования решения.</t>
    </r>
  </si>
  <si>
    <t>1.1.</t>
  </si>
  <si>
    <t>1.1.1.</t>
  </si>
  <si>
    <t>1.1.1.1.</t>
  </si>
  <si>
    <t>1.1.1.2.</t>
  </si>
  <si>
    <t>1.1.2.</t>
  </si>
  <si>
    <t>1.1.2.1.</t>
  </si>
  <si>
    <t>1.1.3.</t>
  </si>
  <si>
    <t>1.1.3.1.</t>
  </si>
  <si>
    <t>1.1.3.2.</t>
  </si>
  <si>
    <t>1.1.4.</t>
  </si>
  <si>
    <t>1.1.4.1.</t>
  </si>
  <si>
    <t>1.1.4.2.</t>
  </si>
  <si>
    <t>http://publication.pravo.gov.ru/Document/View/2101201812200004</t>
  </si>
  <si>
    <r>
      <t>Форма 3.4 Информация о величинах тарифов на подключение к централизованной системе водоотведения</t>
    </r>
    <r>
      <rPr>
        <b/>
        <vertAlign val="superscript"/>
        <sz val="10"/>
        <rFont val="Tahoma"/>
        <family val="2"/>
        <charset val="204"/>
      </rPr>
      <t>1</t>
    </r>
  </si>
  <si>
    <t>2.1.</t>
  </si>
  <si>
    <t>3.1.</t>
  </si>
  <si>
    <t>4.1.</t>
  </si>
  <si>
    <t>4.1.1.</t>
  </si>
  <si>
    <t>4.1.1.1.</t>
  </si>
  <si>
    <t>4.1.1.1.1</t>
  </si>
  <si>
    <t>4.1.1.1.2</t>
  </si>
  <si>
    <t>4.1.1.1.3</t>
  </si>
  <si>
    <t>4.2.</t>
  </si>
  <si>
    <t>2.2.</t>
  </si>
  <si>
    <t>3.2.</t>
  </si>
  <si>
    <t>4.2.1.</t>
  </si>
  <si>
    <t>4.2.1.1.</t>
  </si>
  <si>
    <t>4.2.1.1.1</t>
  </si>
  <si>
    <t>4.2.1.1.2</t>
  </si>
  <si>
    <t>4.2.1.1.3</t>
  </si>
  <si>
    <t>2.3.</t>
  </si>
  <si>
    <t>3.3.</t>
  </si>
  <si>
    <t>4.3.</t>
  </si>
  <si>
    <t>4.3.1.</t>
  </si>
  <si>
    <t>4.3.1.1</t>
  </si>
  <si>
    <t>4.3.1.1.1</t>
  </si>
  <si>
    <t>4.3.1.1.2</t>
  </si>
  <si>
    <t>4.3.1.1.3</t>
  </si>
  <si>
    <t>2.4.</t>
  </si>
  <si>
    <t>3.4.</t>
  </si>
  <si>
    <t>4.4.</t>
  </si>
  <si>
    <t>4.4.1.</t>
  </si>
  <si>
    <t>4.4.1.1.</t>
  </si>
  <si>
    <t>4.4.1.1.1</t>
  </si>
  <si>
    <t>4.4.1.1.2</t>
  </si>
  <si>
    <t>4.4.1.1.3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</si>
</sst>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font>
      <sz val="11"/>
      <color theme="1"/>
      <name val="Calibri"/>
      <family val="2"/>
      <charset val="204"/>
      <scheme val="minor"/>
    </font>
    <font>
      <sz val="11"/>
      <color theme="1"/>
      <name val="Calibri"/>
      <family val="2"/>
      <charset val="204"/>
      <scheme val="minor"/>
    </font>
    <font>
      <sz val="10"/>
      <name val="Arial Cyr"/>
      <charset val="204"/>
    </font>
    <font>
      <sz val="1"/>
      <color theme="0"/>
      <name val="Tahoma"/>
      <family val="2"/>
      <charset val="204"/>
    </font>
    <font>
      <sz val="11"/>
      <name val="Webdings2"/>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9"/>
      <color rgb="FFBCBCBC"/>
      <name val="Tahoma"/>
      <family val="2"/>
      <charset val="204"/>
    </font>
    <font>
      <sz val="15"/>
      <color theme="0"/>
      <name val="Tahoma"/>
      <family val="2"/>
      <charset val="204"/>
    </font>
    <font>
      <vertAlign val="superscript"/>
      <sz val="9"/>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9"/>
      <color indexed="9"/>
      <name val="Tahoma"/>
      <family val="2"/>
      <charset val="204"/>
    </font>
    <font>
      <sz val="11"/>
      <color indexed="55"/>
      <name val="Wingdings 2"/>
      <family val="1"/>
      <charset val="2"/>
    </font>
    <font>
      <sz val="11"/>
      <name val="Wingdings 2"/>
      <family val="1"/>
      <charset val="2"/>
    </font>
    <font>
      <sz val="1"/>
      <color theme="0" tint="-4.9989318521683403E-2"/>
      <name val="Tahoma"/>
      <family val="2"/>
      <charset val="204"/>
    </font>
    <font>
      <vertAlign val="superscript"/>
      <sz val="9"/>
      <color indexed="11"/>
      <name val="Tahoma"/>
      <family val="2"/>
      <charset val="204"/>
    </font>
    <font>
      <u/>
      <sz val="11"/>
      <color theme="10"/>
      <name val="Calibri"/>
      <family val="2"/>
      <charset val="204"/>
      <scheme val="minor"/>
    </font>
    <font>
      <b/>
      <sz val="10"/>
      <name val="Tahoma"/>
      <family val="2"/>
      <charset val="204"/>
    </font>
    <font>
      <b/>
      <vertAlign val="superscript"/>
      <sz val="10"/>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s>
  <borders count="21">
    <border>
      <left/>
      <right/>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rgb="FFD3DBDB"/>
      </left>
      <right style="thin">
        <color rgb="FFD3DBDB"/>
      </right>
      <top style="thin">
        <color rgb="FFD3DBDB"/>
      </top>
      <bottom style="thin">
        <color rgb="FFD3DBDB"/>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6" fillId="0" borderId="0"/>
    <xf numFmtId="0" fontId="6" fillId="0" borderId="0"/>
    <xf numFmtId="0" fontId="2" fillId="0" borderId="0"/>
    <xf numFmtId="0" fontId="9" fillId="0" borderId="4" applyBorder="0">
      <alignment horizontal="center" vertical="center" wrapText="1"/>
    </xf>
    <xf numFmtId="0" fontId="5" fillId="0" borderId="0">
      <alignment horizontal="left" vertical="center"/>
    </xf>
    <xf numFmtId="0" fontId="1" fillId="0" borderId="0"/>
    <xf numFmtId="0" fontId="23" fillId="0" borderId="0" applyNumberFormat="0" applyFill="0" applyBorder="0" applyAlignment="0" applyProtection="0"/>
  </cellStyleXfs>
  <cellXfs count="161">
    <xf numFmtId="0" fontId="0" fillId="0" borderId="0" xfId="0"/>
    <xf numFmtId="49" fontId="3" fillId="0" borderId="0" xfId="1" applyNumberFormat="1" applyFont="1" applyFill="1" applyAlignment="1" applyProtection="1">
      <alignment vertical="center" wrapText="1"/>
    </xf>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2" xfId="0" applyNumberFormat="1" applyFill="1" applyBorder="1" applyAlignment="1">
      <alignment horizontal="center" vertical="center"/>
    </xf>
    <xf numFmtId="0" fontId="5" fillId="0" borderId="2" xfId="3" applyNumberFormat="1" applyFont="1" applyFill="1" applyBorder="1" applyAlignment="1" applyProtection="1">
      <alignment horizontal="center" vertical="center" wrapText="1"/>
    </xf>
    <xf numFmtId="0" fontId="5" fillId="0" borderId="2" xfId="4" applyNumberFormat="1" applyFont="1" applyFill="1" applyBorder="1" applyAlignment="1" applyProtection="1">
      <alignment horizontal="center" vertical="center" wrapText="1"/>
    </xf>
    <xf numFmtId="49" fontId="10" fillId="2" borderId="0" xfId="5"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wrapText="1"/>
    </xf>
    <xf numFmtId="0" fontId="10" fillId="0" borderId="0" xfId="4"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 xfId="3" applyFont="1" applyFill="1" applyBorder="1" applyAlignment="1" applyProtection="1">
      <alignment horizontal="left" vertical="center" wrapText="1" indent="1"/>
    </xf>
    <xf numFmtId="0" fontId="5" fillId="3" borderId="2" xfId="4" applyNumberFormat="1" applyFont="1" applyFill="1" applyBorder="1" applyAlignment="1" applyProtection="1">
      <alignment horizontal="left" vertical="center" wrapText="1"/>
    </xf>
    <xf numFmtId="0" fontId="11"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5" fillId="0" borderId="2" xfId="3" applyFont="1" applyFill="1" applyBorder="1" applyAlignment="1" applyProtection="1">
      <alignment horizontal="left" vertical="center" wrapText="1" indent="2"/>
    </xf>
    <xf numFmtId="0" fontId="5" fillId="0" borderId="2" xfId="3" applyFont="1" applyFill="1" applyBorder="1" applyAlignment="1" applyProtection="1">
      <alignment horizontal="left" vertical="center" wrapText="1" indent="3"/>
    </xf>
    <xf numFmtId="0" fontId="5" fillId="0" borderId="2" xfId="3" applyFont="1" applyFill="1" applyBorder="1" applyAlignment="1" applyProtection="1">
      <alignment horizontal="left" vertical="center" wrapText="1" indent="4"/>
    </xf>
    <xf numFmtId="0" fontId="3"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49" fontId="5" fillId="0" borderId="0" xfId="1" applyNumberFormat="1" applyFont="1" applyFill="1" applyBorder="1" applyAlignment="1" applyProtection="1">
      <alignment horizontal="center" vertical="center" wrapText="1"/>
    </xf>
    <xf numFmtId="0" fontId="5" fillId="0" borderId="0" xfId="3" applyFont="1" applyFill="1" applyBorder="1" applyAlignment="1" applyProtection="1">
      <alignment horizontal="left" vertical="center" wrapText="1" indent="2"/>
    </xf>
    <xf numFmtId="0" fontId="5" fillId="0" borderId="0" xfId="4" applyNumberFormat="1" applyFont="1" applyFill="1" applyBorder="1" applyAlignment="1" applyProtection="1">
      <alignment horizontal="left" vertical="center" wrapText="1"/>
    </xf>
    <xf numFmtId="49" fontId="5" fillId="0" borderId="0" xfId="1" applyNumberFormat="1" applyFont="1" applyFill="1" applyBorder="1" applyAlignment="1" applyProtection="1">
      <alignment vertical="center" wrapText="1"/>
    </xf>
    <xf numFmtId="49" fontId="5" fillId="0" borderId="0" xfId="1" applyNumberFormat="1" applyFont="1" applyFill="1" applyAlignment="1" applyProtection="1">
      <alignment vertical="center" wrapText="1"/>
    </xf>
    <xf numFmtId="0" fontId="4" fillId="2"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7" fillId="0" borderId="0" xfId="2" applyFont="1" applyBorder="1" applyAlignment="1">
      <alignment vertical="center" wrapText="1"/>
    </xf>
    <xf numFmtId="0" fontId="7" fillId="0" borderId="0" xfId="2" applyFont="1" applyBorder="1" applyAlignment="1">
      <alignment horizontal="center" vertical="center" wrapText="1"/>
    </xf>
    <xf numFmtId="0" fontId="9" fillId="2" borderId="0" xfId="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0" fillId="2" borderId="2" xfId="6" applyFont="1" applyFill="1" applyBorder="1" applyAlignment="1" applyProtection="1">
      <alignment horizontal="right" vertical="center" wrapText="1" indent="1"/>
    </xf>
    <xf numFmtId="49" fontId="13" fillId="0" borderId="0" xfId="1" applyNumberFormat="1" applyFont="1" applyFill="1" applyBorder="1" applyAlignment="1" applyProtection="1">
      <alignment vertical="center" wrapText="1"/>
    </xf>
    <xf numFmtId="0" fontId="5" fillId="0" borderId="0" xfId="0" applyNumberFormat="1" applyFont="1" applyFill="1" applyBorder="1" applyAlignment="1">
      <alignment vertical="center"/>
    </xf>
    <xf numFmtId="0" fontId="5" fillId="0" borderId="0" xfId="3" applyFont="1" applyFill="1" applyBorder="1" applyAlignment="1" applyProtection="1">
      <alignment horizontal="right" vertical="center" wrapText="1"/>
    </xf>
    <xf numFmtId="0" fontId="5" fillId="0" borderId="0" xfId="3" applyFont="1" applyFill="1" applyBorder="1" applyAlignment="1" applyProtection="1">
      <alignment horizontal="left" vertical="center" wrapText="1"/>
    </xf>
    <xf numFmtId="0" fontId="3" fillId="0" borderId="0" xfId="4" applyNumberFormat="1" applyFont="1" applyFill="1" applyBorder="1" applyAlignment="1" applyProtection="1">
      <alignment vertical="center" wrapText="1"/>
    </xf>
    <xf numFmtId="0" fontId="14" fillId="0" borderId="0" xfId="3" applyFont="1" applyFill="1" applyBorder="1" applyAlignment="1" applyProtection="1">
      <alignment vertical="center" wrapText="1"/>
    </xf>
    <xf numFmtId="0" fontId="0" fillId="2" borderId="2" xfId="7" applyNumberFormat="1" applyFont="1" applyFill="1" applyBorder="1" applyAlignment="1" applyProtection="1">
      <alignment horizontal="center" vertical="center" wrapText="1"/>
    </xf>
    <xf numFmtId="0" fontId="0" fillId="5" borderId="2" xfId="3" applyFont="1" applyFill="1" applyBorder="1" applyAlignment="1" applyProtection="1">
      <alignment horizontal="center" vertical="center" wrapText="1"/>
    </xf>
    <xf numFmtId="0" fontId="16" fillId="2" borderId="0" xfId="1" applyFont="1" applyFill="1" applyBorder="1" applyAlignment="1" applyProtection="1">
      <alignment vertical="center" wrapText="1"/>
    </xf>
    <xf numFmtId="49" fontId="17" fillId="2" borderId="5" xfId="5" applyNumberFormat="1" applyFont="1" applyFill="1" applyBorder="1" applyAlignment="1" applyProtection="1">
      <alignment horizontal="center" vertical="center" wrapText="1"/>
    </xf>
    <xf numFmtId="0" fontId="17" fillId="2" borderId="5" xfId="5" applyNumberFormat="1" applyFont="1" applyFill="1" applyBorder="1" applyAlignment="1" applyProtection="1">
      <alignment vertical="center" wrapText="1"/>
    </xf>
    <xf numFmtId="0" fontId="3" fillId="2" borderId="5" xfId="5" applyNumberFormat="1" applyFont="1" applyFill="1" applyBorder="1" applyAlignment="1" applyProtection="1">
      <alignment vertical="center" wrapText="1"/>
    </xf>
    <xf numFmtId="0" fontId="17" fillId="2" borderId="5" xfId="5" applyNumberFormat="1" applyFont="1" applyFill="1" applyBorder="1" applyAlignment="1" applyProtection="1">
      <alignment horizontal="center" vertical="center" wrapText="1"/>
    </xf>
    <xf numFmtId="0" fontId="5" fillId="2" borderId="2" xfId="1" applyNumberFormat="1" applyFont="1" applyFill="1" applyBorder="1" applyAlignment="1" applyProtection="1">
      <alignment horizontal="left" vertical="center" wrapText="1"/>
    </xf>
    <xf numFmtId="0" fontId="5" fillId="0" borderId="14" xfId="3" applyFont="1" applyFill="1" applyBorder="1" applyAlignment="1" applyProtection="1">
      <alignment vertical="center" wrapText="1"/>
    </xf>
    <xf numFmtId="49" fontId="3" fillId="0" borderId="0" xfId="0" applyNumberFormat="1" applyFont="1" applyFill="1" applyAlignment="1" applyProtection="1">
      <alignment vertical="center"/>
    </xf>
    <xf numFmtId="0" fontId="3" fillId="0" borderId="0" xfId="1" applyFont="1" applyFill="1" applyAlignment="1" applyProtection="1">
      <alignment horizontal="center" vertical="center" wrapText="1"/>
    </xf>
    <xf numFmtId="0" fontId="18" fillId="0" borderId="0" xfId="1" applyFont="1" applyFill="1" applyAlignment="1" applyProtection="1">
      <alignment horizontal="center" vertical="center" wrapText="1"/>
    </xf>
    <xf numFmtId="0" fontId="19" fillId="2" borderId="0" xfId="1" applyFont="1" applyFill="1" applyBorder="1" applyAlignment="1" applyProtection="1">
      <alignment horizontal="center" vertical="center" wrapText="1"/>
    </xf>
    <xf numFmtId="0" fontId="5" fillId="2" borderId="2" xfId="1" applyNumberFormat="1" applyFont="1" applyFill="1" applyBorder="1" applyAlignment="1" applyProtection="1">
      <alignment horizontal="left" vertical="center" wrapText="1" indent="1"/>
    </xf>
    <xf numFmtId="0" fontId="5" fillId="2" borderId="2" xfId="1" applyNumberFormat="1" applyFont="1" applyFill="1" applyBorder="1" applyAlignment="1" applyProtection="1">
      <alignment horizontal="left" vertical="center" wrapText="1" indent="2"/>
    </xf>
    <xf numFmtId="0" fontId="5" fillId="0" borderId="2" xfId="1" applyNumberFormat="1" applyFont="1" applyFill="1" applyBorder="1" applyAlignment="1" applyProtection="1">
      <alignment horizontal="left" vertical="center" wrapText="1" indent="4"/>
    </xf>
    <xf numFmtId="49" fontId="5" fillId="2" borderId="2" xfId="1" applyNumberFormat="1" applyFont="1" applyFill="1" applyBorder="1" applyAlignment="1" applyProtection="1">
      <alignment horizontal="center" vertical="center" wrapText="1"/>
    </xf>
    <xf numFmtId="49" fontId="5" fillId="0" borderId="2" xfId="1" applyNumberFormat="1" applyFont="1" applyFill="1" applyBorder="1" applyAlignment="1" applyProtection="1">
      <alignment horizontal="center" vertical="center" wrapText="1"/>
    </xf>
    <xf numFmtId="164" fontId="5" fillId="6" borderId="2" xfId="0" applyNumberFormat="1" applyFont="1" applyFill="1" applyBorder="1" applyAlignment="1" applyProtection="1">
      <alignment horizontal="right" vertical="center"/>
      <protection locked="0"/>
    </xf>
    <xf numFmtId="164" fontId="5" fillId="6" borderId="2" xfId="0" applyNumberFormat="1" applyFont="1" applyFill="1" applyBorder="1" applyAlignment="1" applyProtection="1">
      <alignment horizontal="right" vertical="center" wrapText="1"/>
      <protection locked="0"/>
    </xf>
    <xf numFmtId="49" fontId="5" fillId="7" borderId="2" xfId="4" applyNumberFormat="1" applyFont="1" applyFill="1" applyBorder="1" applyAlignment="1" applyProtection="1">
      <alignment horizontal="center" vertical="center" wrapText="1"/>
      <protection locked="0"/>
    </xf>
    <xf numFmtId="49" fontId="5" fillId="8" borderId="14" xfId="4" applyNumberFormat="1" applyFont="1" applyFill="1" applyBorder="1" applyAlignment="1" applyProtection="1">
      <alignment horizontal="center" vertical="center" wrapText="1"/>
    </xf>
    <xf numFmtId="0" fontId="15" fillId="4" borderId="3" xfId="0" applyFont="1" applyFill="1" applyBorder="1" applyAlignment="1" applyProtection="1">
      <alignment horizontal="left" vertical="center"/>
    </xf>
    <xf numFmtId="0" fontId="15" fillId="4" borderId="5" xfId="0" applyFont="1" applyFill="1" applyBorder="1" applyAlignment="1" applyProtection="1">
      <alignment horizontal="left" vertical="center"/>
    </xf>
    <xf numFmtId="4" fontId="0" fillId="4" borderId="5" xfId="0" applyNumberFormat="1" applyFill="1" applyBorder="1" applyAlignment="1" applyProtection="1">
      <alignment horizontal="right" vertical="center"/>
    </xf>
    <xf numFmtId="4" fontId="21" fillId="4" borderId="5" xfId="0" applyNumberFormat="1" applyFont="1" applyFill="1" applyBorder="1" applyAlignment="1" applyProtection="1">
      <alignment horizontal="right"/>
    </xf>
    <xf numFmtId="0" fontId="15" fillId="4" borderId="3" xfId="0" applyFont="1" applyFill="1" applyBorder="1" applyAlignment="1" applyProtection="1">
      <alignment horizontal="left" vertical="center" indent="1"/>
    </xf>
    <xf numFmtId="0" fontId="15" fillId="4" borderId="5" xfId="0" applyFont="1" applyFill="1" applyBorder="1" applyAlignment="1" applyProtection="1">
      <alignment horizontal="left" vertical="center" indent="1"/>
    </xf>
    <xf numFmtId="49" fontId="5" fillId="4" borderId="5" xfId="1" applyNumberFormat="1" applyFont="1" applyFill="1" applyBorder="1" applyAlignment="1" applyProtection="1">
      <alignment horizontal="left" vertical="center" wrapText="1" indent="4"/>
    </xf>
    <xf numFmtId="49" fontId="0" fillId="4" borderId="5" xfId="4" applyNumberFormat="1" applyFont="1" applyFill="1" applyBorder="1" applyAlignment="1" applyProtection="1">
      <alignment horizontal="center" vertical="center" wrapText="1"/>
    </xf>
    <xf numFmtId="49" fontId="5" fillId="4" borderId="5" xfId="4" applyNumberFormat="1" applyFont="1" applyFill="1" applyBorder="1" applyAlignment="1" applyProtection="1">
      <alignment horizontal="center" vertical="center" wrapText="1"/>
    </xf>
    <xf numFmtId="0" fontId="15" fillId="4" borderId="3" xfId="0" applyFont="1" applyFill="1" applyBorder="1" applyAlignment="1" applyProtection="1">
      <alignment vertical="center" wrapText="1"/>
    </xf>
    <xf numFmtId="0" fontId="15" fillId="4" borderId="5" xfId="0" applyFont="1" applyFill="1" applyBorder="1" applyAlignment="1" applyProtection="1">
      <alignment vertical="center" wrapText="1"/>
    </xf>
    <xf numFmtId="0" fontId="15" fillId="4" borderId="5" xfId="0" applyFont="1" applyFill="1" applyBorder="1" applyAlignment="1" applyProtection="1">
      <alignment vertical="center"/>
    </xf>
    <xf numFmtId="0" fontId="3" fillId="0" borderId="0" xfId="0" applyFont="1" applyFill="1" applyAlignment="1" applyProtection="1">
      <alignment vertical="top"/>
    </xf>
    <xf numFmtId="0" fontId="15" fillId="4" borderId="3" xfId="0" applyFont="1" applyFill="1" applyBorder="1" applyAlignment="1" applyProtection="1">
      <alignment horizontal="left" vertical="center" indent="4"/>
    </xf>
    <xf numFmtId="0" fontId="15" fillId="4" borderId="5" xfId="0" applyFont="1" applyFill="1" applyBorder="1" applyAlignment="1" applyProtection="1">
      <alignment horizontal="left" vertical="center" indent="4"/>
    </xf>
    <xf numFmtId="0" fontId="3" fillId="0" borderId="0" xfId="0" applyFont="1" applyAlignment="1">
      <alignment vertical="top"/>
    </xf>
    <xf numFmtId="0" fontId="0" fillId="0" borderId="0" xfId="0" applyAlignment="1">
      <alignment vertical="top"/>
    </xf>
    <xf numFmtId="49" fontId="5" fillId="7" borderId="2" xfId="1" applyNumberFormat="1" applyFont="1" applyFill="1" applyBorder="1" applyAlignment="1" applyProtection="1">
      <alignment horizontal="center" vertical="center" wrapText="1"/>
      <protection locked="0"/>
    </xf>
    <xf numFmtId="0" fontId="19" fillId="0" borderId="2" xfId="1" applyNumberFormat="1" applyFont="1" applyFill="1" applyBorder="1" applyAlignment="1" applyProtection="1">
      <alignment horizontal="center" vertical="center" wrapText="1"/>
    </xf>
    <xf numFmtId="0" fontId="5" fillId="0" borderId="0" xfId="0" applyFont="1" applyAlignment="1">
      <alignment vertical="top"/>
    </xf>
    <xf numFmtId="0" fontId="4" fillId="0" borderId="0" xfId="0" applyFont="1" applyBorder="1" applyAlignment="1">
      <alignment vertical="top"/>
    </xf>
    <xf numFmtId="49" fontId="5" fillId="4" borderId="3" xfId="1" applyNumberFormat="1" applyFont="1" applyFill="1" applyBorder="1" applyAlignment="1" applyProtection="1">
      <alignment vertical="center" wrapText="1"/>
    </xf>
    <xf numFmtId="0" fontId="15" fillId="4" borderId="5" xfId="0" applyFont="1" applyFill="1" applyBorder="1" applyAlignment="1" applyProtection="1">
      <alignment horizontal="left" vertical="center" indent="3"/>
    </xf>
    <xf numFmtId="49" fontId="5" fillId="0" borderId="2" xfId="1" applyNumberFormat="1" applyFont="1" applyFill="1" applyBorder="1" applyAlignment="1" applyProtection="1">
      <alignment horizontal="left" vertical="center" wrapText="1"/>
    </xf>
    <xf numFmtId="0" fontId="5" fillId="0" borderId="0" xfId="1" applyFont="1" applyFill="1" applyAlignment="1" applyProtection="1">
      <alignment horizontal="right" vertical="top" wrapText="1"/>
    </xf>
    <xf numFmtId="49" fontId="0" fillId="0" borderId="0" xfId="1" applyNumberFormat="1" applyFont="1" applyFill="1" applyAlignment="1" applyProtection="1">
      <alignment horizontal="left" vertical="top"/>
    </xf>
    <xf numFmtId="49" fontId="0" fillId="0" borderId="0" xfId="1" applyNumberFormat="1" applyFont="1" applyFill="1" applyAlignment="1" applyProtection="1">
      <alignment vertical="center" wrapText="1"/>
    </xf>
    <xf numFmtId="49" fontId="0" fillId="0" borderId="0" xfId="1" applyNumberFormat="1" applyFont="1" applyFill="1" applyAlignment="1" applyProtection="1">
      <alignment vertical="center"/>
    </xf>
    <xf numFmtId="49" fontId="3" fillId="0" borderId="0" xfId="1" applyNumberFormat="1" applyFont="1" applyFill="1" applyAlignment="1" applyProtection="1">
      <alignment vertical="center"/>
    </xf>
    <xf numFmtId="0" fontId="3" fillId="0" borderId="0" xfId="0" applyNumberFormat="1" applyFont="1" applyFill="1" applyBorder="1" applyAlignment="1">
      <alignment horizontal="center" vertical="center"/>
    </xf>
    <xf numFmtId="0" fontId="5" fillId="0" borderId="0" xfId="1" applyFont="1" applyFill="1" applyAlignment="1" applyProtection="1">
      <alignment horizontal="left" vertical="top" wrapText="1"/>
    </xf>
    <xf numFmtId="0" fontId="7" fillId="0" borderId="1" xfId="2" applyFont="1" applyFill="1" applyBorder="1" applyAlignment="1">
      <alignment horizontal="left" vertical="center" wrapText="1" indent="1"/>
    </xf>
    <xf numFmtId="0" fontId="7" fillId="0" borderId="2" xfId="2" applyFont="1" applyFill="1" applyBorder="1" applyAlignment="1">
      <alignment horizontal="left" vertical="center" wrapText="1" indent="1"/>
    </xf>
    <xf numFmtId="0" fontId="7" fillId="0" borderId="3" xfId="2" applyFont="1" applyFill="1" applyBorder="1" applyAlignment="1">
      <alignment horizontal="left" vertical="center" wrapText="1" indent="1"/>
    </xf>
    <xf numFmtId="0" fontId="5" fillId="0" borderId="2" xfId="1" applyFont="1" applyFill="1" applyBorder="1" applyAlignment="1" applyProtection="1">
      <alignment horizontal="center" vertical="center" wrapText="1"/>
    </xf>
    <xf numFmtId="4" fontId="5" fillId="0" borderId="2" xfId="1" applyNumberFormat="1" applyFont="1" applyFill="1" applyBorder="1" applyAlignment="1" applyProtection="1">
      <alignment horizontal="right" vertical="center" wrapText="1"/>
    </xf>
    <xf numFmtId="49" fontId="5" fillId="8" borderId="14" xfId="4" applyNumberFormat="1" applyFont="1" applyFill="1" applyBorder="1" applyAlignment="1" applyProtection="1">
      <alignment horizontal="center" vertical="center" wrapText="1"/>
    </xf>
    <xf numFmtId="0" fontId="19" fillId="0" borderId="16" xfId="1" applyFont="1" applyFill="1" applyBorder="1" applyAlignment="1" applyProtection="1">
      <alignment horizontal="center" vertical="center" wrapText="1"/>
    </xf>
    <xf numFmtId="0" fontId="19" fillId="0" borderId="17" xfId="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xf>
    <xf numFmtId="49" fontId="5" fillId="2" borderId="2" xfId="1" applyNumberFormat="1" applyFont="1" applyFill="1" applyBorder="1" applyAlignment="1" applyProtection="1">
      <alignment horizontal="center" vertical="center" wrapText="1"/>
    </xf>
    <xf numFmtId="0" fontId="5" fillId="7" borderId="16" xfId="1" applyNumberFormat="1" applyFont="1" applyFill="1" applyBorder="1" applyAlignment="1" applyProtection="1">
      <alignment horizontal="center" vertical="center" wrapText="1"/>
      <protection locked="0"/>
    </xf>
    <xf numFmtId="0" fontId="5" fillId="7" borderId="17" xfId="1" applyNumberFormat="1" applyFont="1" applyFill="1" applyBorder="1" applyAlignment="1" applyProtection="1">
      <alignment horizontal="center" vertical="center" wrapText="1"/>
      <protection locked="0"/>
    </xf>
    <xf numFmtId="0" fontId="5" fillId="7" borderId="15" xfId="1" applyNumberFormat="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xf>
    <xf numFmtId="0" fontId="3" fillId="0" borderId="0" xfId="1" applyFont="1" applyFill="1" applyAlignment="1" applyProtection="1">
      <alignment horizontal="center" vertical="center" wrapText="1"/>
    </xf>
    <xf numFmtId="0" fontId="5" fillId="0" borderId="0" xfId="1" applyFont="1" applyFill="1" applyAlignment="1" applyProtection="1">
      <alignment horizontal="center" vertical="top" wrapText="1"/>
    </xf>
    <xf numFmtId="0" fontId="20" fillId="2" borderId="0" xfId="1" applyFont="1" applyFill="1" applyBorder="1" applyAlignment="1" applyProtection="1">
      <alignment horizontal="center" vertical="top" wrapText="1"/>
    </xf>
    <xf numFmtId="0" fontId="19" fillId="0" borderId="10" xfId="1" applyFont="1" applyFill="1" applyBorder="1" applyAlignment="1" applyProtection="1">
      <alignment horizontal="center" vertical="center" wrapText="1"/>
    </xf>
    <xf numFmtId="0" fontId="5" fillId="2" borderId="15" xfId="1" applyNumberFormat="1" applyFont="1" applyFill="1" applyBorder="1" applyAlignment="1" applyProtection="1">
      <alignment horizontal="left" vertical="center" wrapText="1"/>
    </xf>
    <xf numFmtId="0" fontId="5" fillId="2" borderId="2" xfId="1" applyNumberFormat="1" applyFont="1" applyFill="1" applyBorder="1" applyAlignment="1" applyProtection="1">
      <alignment horizontal="left" vertical="center" wrapText="1"/>
    </xf>
    <xf numFmtId="49" fontId="5" fillId="6" borderId="15" xfId="0" applyNumberFormat="1" applyFont="1" applyFill="1" applyBorder="1" applyAlignment="1" applyProtection="1">
      <alignment horizontal="left" vertical="center" wrapText="1" indent="3"/>
      <protection locked="0"/>
    </xf>
    <xf numFmtId="49" fontId="5" fillId="6" borderId="2" xfId="0" applyNumberFormat="1" applyFont="1" applyFill="1" applyBorder="1" applyAlignment="1" applyProtection="1">
      <alignment horizontal="left" vertical="center" wrapText="1" indent="3"/>
      <protection locked="0"/>
    </xf>
    <xf numFmtId="0" fontId="20" fillId="0" borderId="2" xfId="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4" fontId="5" fillId="7" borderId="2" xfId="1" applyNumberFormat="1" applyFont="1" applyFill="1" applyBorder="1" applyAlignment="1" applyProtection="1">
      <alignment horizontal="right" vertical="center" wrapText="1"/>
      <protection locked="0"/>
    </xf>
    <xf numFmtId="0" fontId="5" fillId="0" borderId="16" xfId="1" applyNumberFormat="1" applyFont="1" applyFill="1" applyBorder="1" applyAlignment="1" applyProtection="1">
      <alignment horizontal="right" vertical="center" wrapText="1"/>
    </xf>
    <xf numFmtId="0" fontId="5" fillId="0" borderId="17" xfId="1" applyNumberFormat="1" applyFont="1" applyFill="1" applyBorder="1" applyAlignment="1" applyProtection="1">
      <alignment horizontal="right" vertical="center" wrapText="1"/>
    </xf>
    <xf numFmtId="0" fontId="5" fillId="0" borderId="15" xfId="1" applyNumberFormat="1" applyFont="1" applyFill="1" applyBorder="1" applyAlignment="1" applyProtection="1">
      <alignment horizontal="right" vertical="center" wrapText="1"/>
    </xf>
    <xf numFmtId="0" fontId="5" fillId="3" borderId="1" xfId="1" applyNumberFormat="1" applyFont="1" applyFill="1" applyBorder="1" applyAlignment="1" applyProtection="1">
      <alignment horizontal="left" vertical="center" wrapText="1"/>
    </xf>
    <xf numFmtId="0" fontId="19" fillId="0" borderId="0" xfId="1" applyFont="1" applyFill="1" applyBorder="1" applyAlignment="1" applyProtection="1">
      <alignment horizontal="center" vertical="center" wrapText="1"/>
    </xf>
    <xf numFmtId="0" fontId="5" fillId="0" borderId="16" xfId="1" applyNumberFormat="1" applyFont="1" applyFill="1" applyBorder="1" applyAlignment="1" applyProtection="1">
      <alignment horizontal="center" vertical="center" wrapText="1"/>
    </xf>
    <xf numFmtId="0" fontId="5" fillId="0" borderId="17"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4" fontId="5" fillId="0" borderId="16" xfId="1" applyNumberFormat="1" applyFont="1" applyFill="1" applyBorder="1" applyAlignment="1" applyProtection="1">
      <alignment horizontal="right" vertical="center" wrapText="1"/>
    </xf>
    <xf numFmtId="4" fontId="5" fillId="0" borderId="15" xfId="1" applyNumberFormat="1" applyFont="1" applyFill="1" applyBorder="1" applyAlignment="1" applyProtection="1">
      <alignment horizontal="right" vertical="center" wrapText="1"/>
    </xf>
    <xf numFmtId="0" fontId="17" fillId="2" borderId="5" xfId="5" applyNumberFormat="1" applyFont="1" applyFill="1" applyBorder="1" applyAlignment="1" applyProtection="1">
      <alignment horizontal="center" vertical="center" wrapText="1"/>
    </xf>
    <xf numFmtId="0" fontId="5" fillId="3" borderId="1" xfId="3" applyNumberFormat="1" applyFont="1" applyFill="1" applyBorder="1" applyAlignment="1" applyProtection="1">
      <alignment horizontal="left" vertical="center" wrapText="1"/>
    </xf>
    <xf numFmtId="0" fontId="5" fillId="3" borderId="2" xfId="3" applyNumberFormat="1" applyFont="1" applyFill="1" applyBorder="1" applyAlignment="1" applyProtection="1">
      <alignment horizontal="left" vertical="center" wrapText="1"/>
    </xf>
    <xf numFmtId="0" fontId="5" fillId="3" borderId="2" xfId="1" applyNumberFormat="1" applyFont="1" applyFill="1" applyBorder="1" applyAlignment="1" applyProtection="1">
      <alignment horizontal="left" vertical="center" wrapText="1"/>
    </xf>
    <xf numFmtId="0" fontId="0" fillId="2" borderId="2" xfId="7" applyNumberFormat="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5" borderId="2" xfId="3" applyFont="1" applyFill="1" applyBorder="1" applyAlignment="1" applyProtection="1">
      <alignment horizontal="center" vertical="center" wrapText="1"/>
    </xf>
    <xf numFmtId="0" fontId="0" fillId="5" borderId="2" xfId="3" applyFont="1" applyFill="1" applyBorder="1" applyAlignment="1" applyProtection="1">
      <alignment horizontal="center" vertical="center" wrapText="1"/>
    </xf>
    <xf numFmtId="0" fontId="5" fillId="0" borderId="0" xfId="3" applyFont="1" applyFill="1" applyBorder="1" applyAlignment="1" applyProtection="1">
      <alignment horizontal="right" vertical="center" wrapText="1"/>
    </xf>
    <xf numFmtId="0" fontId="5" fillId="0" borderId="0" xfId="4" applyNumberFormat="1"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3" borderId="2" xfId="4" applyNumberFormat="1" applyFont="1" applyFill="1" applyBorder="1" applyAlignment="1" applyProtection="1">
      <alignment horizontal="left" vertical="center" wrapText="1" indent="1"/>
    </xf>
    <xf numFmtId="0" fontId="5" fillId="0" borderId="0" xfId="4" applyNumberFormat="1" applyFont="1" applyFill="1" applyBorder="1" applyAlignment="1" applyProtection="1">
      <alignment vertical="center" wrapText="1"/>
    </xf>
    <xf numFmtId="0" fontId="9" fillId="3" borderId="3" xfId="1" applyNumberFormat="1" applyFont="1" applyFill="1" applyBorder="1" applyAlignment="1" applyProtection="1">
      <alignment horizontal="left" vertical="center" wrapText="1"/>
    </xf>
    <xf numFmtId="0" fontId="9" fillId="3" borderId="5" xfId="1" applyNumberFormat="1" applyFont="1" applyFill="1" applyBorder="1" applyAlignment="1" applyProtection="1">
      <alignment horizontal="left" vertical="center" wrapText="1"/>
    </xf>
    <xf numFmtId="0" fontId="9" fillId="3" borderId="1" xfId="1" applyNumberFormat="1" applyFont="1" applyFill="1" applyBorder="1" applyAlignment="1" applyProtection="1">
      <alignment horizontal="left" vertical="center" wrapText="1"/>
    </xf>
    <xf numFmtId="0" fontId="9" fillId="3" borderId="2" xfId="1" applyNumberFormat="1" applyFont="1" applyFill="1" applyBorder="1" applyAlignment="1" applyProtection="1">
      <alignment horizontal="left" vertical="center" wrapText="1"/>
    </xf>
    <xf numFmtId="0" fontId="23" fillId="3" borderId="18" xfId="8" applyNumberFormat="1" applyFill="1" applyBorder="1" applyAlignment="1" applyProtection="1">
      <alignment horizontal="center" vertical="center" wrapText="1"/>
    </xf>
    <xf numFmtId="0" fontId="5" fillId="3" borderId="19" xfId="4" applyNumberFormat="1" applyFont="1" applyFill="1" applyBorder="1" applyAlignment="1" applyProtection="1">
      <alignment horizontal="center" vertical="center" wrapText="1"/>
    </xf>
    <xf numFmtId="0" fontId="5" fillId="3" borderId="20" xfId="4" applyNumberFormat="1" applyFont="1" applyFill="1" applyBorder="1" applyAlignment="1" applyProtection="1">
      <alignment horizontal="center" vertical="center" wrapText="1"/>
    </xf>
    <xf numFmtId="0" fontId="24" fillId="0" borderId="5" xfId="2" applyFont="1" applyBorder="1" applyAlignment="1">
      <alignment horizontal="left" vertical="center" wrapText="1" indent="1"/>
    </xf>
    <xf numFmtId="16" fontId="5" fillId="0" borderId="2" xfId="1" applyNumberFormat="1" applyFont="1" applyFill="1" applyBorder="1" applyAlignment="1" applyProtection="1">
      <alignment horizontal="center" vertical="center" wrapText="1"/>
    </xf>
  </cellXfs>
  <cellStyles count="9">
    <cellStyle name="Гиперссылка" xfId="8" builtinId="8"/>
    <cellStyle name="ЗаголовокСтолбца" xfId="5"/>
    <cellStyle name="Обычный" xfId="0" builtinId="0"/>
    <cellStyle name="Обычный 14" xfId="7"/>
    <cellStyle name="Обычный_JKH.OPEN.INFO.HVS(v3.5)_цены161210" xfId="3"/>
    <cellStyle name="Обычный_SIMPLE_1_massive2" xfId="6"/>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0</xdr:colOff>
      <xdr:row>135</xdr:row>
      <xdr:rowOff>0</xdr:rowOff>
    </xdr:from>
    <xdr:to>
      <xdr:col>36</xdr:col>
      <xdr:colOff>190500</xdr:colOff>
      <xdr:row>135</xdr:row>
      <xdr:rowOff>190500</xdr:rowOff>
    </xdr:to>
    <xdr:grpSp>
      <xdr:nvGrpSpPr>
        <xdr:cNvPr id="2" name="shCalendar" hidden="1"/>
        <xdr:cNvGrpSpPr>
          <a:grpSpLocks/>
        </xdr:cNvGrpSpPr>
      </xdr:nvGrpSpPr>
      <xdr:grpSpPr bwMode="auto">
        <a:xfrm>
          <a:off x="18023417" y="35739917"/>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4</xdr:row>
      <xdr:rowOff>0</xdr:rowOff>
    </xdr:from>
    <xdr:to>
      <xdr:col>10</xdr:col>
      <xdr:colOff>238125</xdr:colOff>
      <xdr:row>4</xdr:row>
      <xdr:rowOff>247650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11</xdr:col>
      <xdr:colOff>0</xdr:colOff>
      <xdr:row>4</xdr:row>
      <xdr:rowOff>247650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77;&#1074;&#1090;&#1080;&#1085;&#1072;/Documents/&#1056;&#1048;%20&#1058;&#1072;&#1088;&#1080;&#1092;&#1099;%20&#1080;%20&#1094;&#1077;&#1085;&#1099;/FAS.JKH.OPEN.INFO.PRICE.VO%20(&#1058;&#1055;20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ВО"/>
      <sheetName val="Форма 3.2 | Т-ВО"/>
      <sheetName val="Форма 1.0.1 | Т-транс"/>
      <sheetName val="Форма 3.2 | Т-транс"/>
      <sheetName val="Форма 1.0.1 | Т-подкл(инд)"/>
      <sheetName val="Форма 3.4 | Т-подкл(инд)"/>
      <sheetName val="Форма 1.0.1 | Т-подкл"/>
      <sheetName val="Форма 3.4 | Т-подкл"/>
      <sheetName val="Форма 1.0.1 | Форма 3.9"/>
      <sheetName val="Форма 3.9"/>
      <sheetName val="Форма 1.0.1 | Форма 3.10"/>
      <sheetName val="Форма 3.10"/>
      <sheetName val="Форма 1.0.2"/>
      <sheetName val="Сведения об изменении"/>
      <sheetName val="Комментарии"/>
      <sheetName val="Проверка"/>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et_union_hor"/>
      <sheetName val="REESTR_MO_FILTER"/>
      <sheetName val="REESTR_MO"/>
      <sheetName val="TEHSHEET"/>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row r="7">
          <cell r="F7" t="str">
            <v>Чувашская республика</v>
          </cell>
        </row>
        <row r="15">
          <cell r="F15" t="str">
            <v>25.12.2018</v>
          </cell>
        </row>
        <row r="18">
          <cell r="F18" t="str">
            <v>Государственная служба Чувашской Республики по конкурентной политике и тарифам</v>
          </cell>
        </row>
        <row r="19">
          <cell r="F19" t="str">
            <v>12.12.2018</v>
          </cell>
        </row>
        <row r="20">
          <cell r="F20" t="str">
            <v>123-32/тп</v>
          </cell>
        </row>
        <row r="21">
          <cell r="F21" t="str">
            <v>Официальный интернет портал правовой информации
Государственная система правровой информации</v>
          </cell>
        </row>
        <row r="23">
          <cell r="F23"/>
        </row>
        <row r="24">
          <cell r="F24"/>
        </row>
        <row r="25">
          <cell r="F25"/>
        </row>
        <row r="26">
          <cell r="F26"/>
        </row>
      </sheetData>
      <sheetData sheetId="4">
        <row r="13">
          <cell r="H13" t="str">
            <v>Моргаушский муниципальный район</v>
          </cell>
        </row>
        <row r="14">
          <cell r="R14" t="str">
            <v>Моргаушское (97632435)</v>
          </cell>
        </row>
        <row r="15">
          <cell r="R15" t="str">
            <v>Большесундырское (97632420)</v>
          </cell>
        </row>
        <row r="16">
          <cell r="R16" t="str">
            <v>Москакасинское (97632440)</v>
          </cell>
        </row>
      </sheetData>
      <sheetData sheetId="5">
        <row r="21">
          <cell r="F21" t="str">
            <v>Подключение (технологическое присоединение) к централизованной системе водоотведения</v>
          </cell>
          <cell r="J21" t="str">
            <v>Тариф на подключение (технологическое присоединение) к централизованным системам водоотведения</v>
          </cell>
          <cell r="N21" t="str">
            <v>Моргаушский муниципальный район, Моргаушское (97632435);
Моргаушский муниципальный район, Большесундырское (97632420);
Моргаушский муниципальный район, Москакасинское (97632440);</v>
          </cell>
          <cell r="R21" t="str">
            <v>с. Моргауши, ул. 50 лет Октября</v>
          </cell>
        </row>
        <row r="22">
          <cell r="R22" t="str">
            <v>с. Моргауши, ул. Набережная,20</v>
          </cell>
        </row>
        <row r="23">
          <cell r="R23" t="str">
            <v>с. Большой Сундырь</v>
          </cell>
        </row>
        <row r="24">
          <cell r="R24" t="str">
            <v>д. Москакасы</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
          <cell r="AU2" t="str">
            <v>40 мм и менее</v>
          </cell>
        </row>
        <row r="3">
          <cell r="AU3" t="str">
            <v>от 41 мм до 70 мм включительно</v>
          </cell>
        </row>
        <row r="4">
          <cell r="AU4" t="str">
            <v>от 71 мм до 100 мм включительно</v>
          </cell>
        </row>
        <row r="5">
          <cell r="AU5" t="str">
            <v>от 101 мм до 150 мм включительно</v>
          </cell>
        </row>
        <row r="6">
          <cell r="AU6" t="str">
            <v>от 151 мм до 200 мм включительно</v>
          </cell>
        </row>
        <row r="7">
          <cell r="AU7" t="str">
            <v>от 201 мм до 250 мм включительно</v>
          </cell>
        </row>
        <row r="8">
          <cell r="AU8" t="str">
            <v>от 250  мм и более</v>
          </cell>
        </row>
      </sheetData>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publication.pravo.gov.ru/Document/View/21012018122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E1" workbookViewId="0">
      <selection activeCell="F2" sqref="F2:H2"/>
    </sheetView>
  </sheetViews>
  <sheetFormatPr defaultColWidth="10.5703125" defaultRowHeight="14.25"/>
  <cols>
    <col min="1" max="1" width="3.7109375" style="1" hidden="1" customWidth="1"/>
    <col min="2" max="4" width="3.7109375" style="2" hidden="1" customWidth="1"/>
    <col min="5" max="5" width="3.7109375" style="3" customWidth="1"/>
    <col min="6" max="6" width="9.7109375" style="4" customWidth="1"/>
    <col min="7" max="7" width="37.7109375" style="4" customWidth="1"/>
    <col min="8" max="8" width="66.85546875" style="4" customWidth="1"/>
    <col min="9" max="10" width="10.5703125" style="2"/>
    <col min="11" max="11" width="11.140625" style="2" customWidth="1"/>
    <col min="12" max="19" width="10.5703125" style="2"/>
    <col min="20" max="16384" width="10.5703125" style="4"/>
  </cols>
  <sheetData>
    <row r="1" spans="1:19">
      <c r="A1" s="1" t="s">
        <v>0</v>
      </c>
    </row>
    <row r="2" spans="1:19">
      <c r="F2" s="95" t="s">
        <v>1</v>
      </c>
      <c r="G2" s="96"/>
      <c r="H2" s="97"/>
    </row>
    <row r="4" spans="1:19" s="6" customFormat="1" ht="15">
      <c r="A4" s="5"/>
      <c r="B4" s="5"/>
      <c r="C4" s="5"/>
      <c r="D4" s="5"/>
      <c r="F4" s="98" t="s">
        <v>2</v>
      </c>
      <c r="G4" s="98"/>
      <c r="H4" s="98"/>
      <c r="I4" s="5"/>
      <c r="J4" s="5"/>
      <c r="K4" s="5"/>
      <c r="L4" s="5"/>
      <c r="M4" s="5"/>
      <c r="N4" s="5"/>
      <c r="O4" s="5"/>
      <c r="P4" s="5"/>
      <c r="Q4" s="5"/>
      <c r="R4" s="5"/>
      <c r="S4" s="5"/>
    </row>
    <row r="5" spans="1:19" s="6" customFormat="1" ht="15">
      <c r="A5" s="5"/>
      <c r="B5" s="5"/>
      <c r="C5" s="5"/>
      <c r="D5" s="5"/>
      <c r="F5" s="7" t="s">
        <v>3</v>
      </c>
      <c r="G5" s="8" t="s">
        <v>4</v>
      </c>
      <c r="H5" s="9" t="s">
        <v>5</v>
      </c>
      <c r="I5" s="5"/>
      <c r="J5" s="5"/>
      <c r="K5" s="5"/>
      <c r="L5" s="5"/>
      <c r="M5" s="5"/>
      <c r="N5" s="5"/>
      <c r="O5" s="5"/>
      <c r="P5" s="5"/>
      <c r="Q5" s="5"/>
      <c r="R5" s="5"/>
      <c r="S5" s="5"/>
    </row>
    <row r="6" spans="1:19" s="6" customFormat="1" ht="15">
      <c r="A6" s="5"/>
      <c r="B6" s="5"/>
      <c r="C6" s="5"/>
      <c r="D6" s="5"/>
      <c r="F6" s="10" t="s">
        <v>6</v>
      </c>
      <c r="G6" s="11">
        <v>2</v>
      </c>
      <c r="H6" s="12">
        <v>3</v>
      </c>
      <c r="I6" s="5">
        <v>4</v>
      </c>
      <c r="J6" s="5"/>
      <c r="K6" s="5"/>
      <c r="L6" s="5"/>
      <c r="M6" s="5"/>
      <c r="N6" s="5"/>
      <c r="O6" s="5"/>
      <c r="P6" s="5"/>
      <c r="Q6" s="5"/>
      <c r="R6" s="5"/>
      <c r="S6" s="5"/>
    </row>
    <row r="7" spans="1:19" s="6" customFormat="1" ht="18.75">
      <c r="A7" s="5"/>
      <c r="B7" s="5"/>
      <c r="C7" s="5"/>
      <c r="D7" s="5"/>
      <c r="F7" s="13">
        <v>1</v>
      </c>
      <c r="G7" s="14" t="s">
        <v>7</v>
      </c>
      <c r="H7" s="15" t="str">
        <f>IF(dateCh="","",dateCh)</f>
        <v>25.12.2018</v>
      </c>
      <c r="I7" s="16"/>
      <c r="J7" s="5"/>
      <c r="K7" s="5"/>
      <c r="L7" s="5"/>
      <c r="M7" s="5"/>
      <c r="N7" s="5"/>
      <c r="O7" s="5"/>
      <c r="P7" s="5"/>
      <c r="Q7" s="5"/>
      <c r="R7" s="5"/>
      <c r="S7" s="5"/>
    </row>
    <row r="8" spans="1:19" s="6" customFormat="1" ht="22.5">
      <c r="A8" s="93">
        <v>1</v>
      </c>
      <c r="B8" s="5"/>
      <c r="C8" s="5"/>
      <c r="D8" s="5"/>
      <c r="F8" s="13" t="s">
        <v>79</v>
      </c>
      <c r="G8" s="14" t="s">
        <v>8</v>
      </c>
      <c r="H8" s="15" t="str">
        <f>IF('[1]Перечень тарифов'!R21="","наименование отсутствует","" &amp; '[1]Перечень тарифов'!R21 &amp; "")</f>
        <v>с. Моргауши, ул. 50 лет Октября</v>
      </c>
      <c r="I8" s="16"/>
      <c r="J8" s="5"/>
      <c r="K8" s="5"/>
      <c r="L8" s="5"/>
      <c r="M8" s="5"/>
      <c r="N8" s="5"/>
      <c r="O8" s="5"/>
      <c r="P8" s="5"/>
      <c r="Q8" s="5"/>
      <c r="R8" s="5"/>
      <c r="S8" s="5"/>
    </row>
    <row r="9" spans="1:19" s="6" customFormat="1" ht="22.5">
      <c r="A9" s="93"/>
      <c r="B9" s="5"/>
      <c r="C9" s="5"/>
      <c r="D9" s="5"/>
      <c r="F9" s="13" t="s">
        <v>80</v>
      </c>
      <c r="G9" s="14" t="s">
        <v>9</v>
      </c>
      <c r="H9" s="15" t="str">
        <f>IF('[1]Перечень тарифов'!F21="","наименование отсутствует","" &amp; '[1]Перечень тарифов'!F21 &amp; "")</f>
        <v>Подключение (технологическое присоединение) к централизованной системе водоотведения</v>
      </c>
      <c r="I9" s="16"/>
      <c r="J9" s="5"/>
      <c r="K9" s="5"/>
      <c r="L9" s="5"/>
      <c r="M9" s="5"/>
      <c r="N9" s="5"/>
      <c r="O9" s="5"/>
      <c r="P9" s="5"/>
      <c r="Q9" s="5"/>
      <c r="R9" s="5"/>
      <c r="S9" s="5"/>
    </row>
    <row r="10" spans="1:19" s="6" customFormat="1" ht="22.5">
      <c r="A10" s="93"/>
      <c r="B10" s="5"/>
      <c r="C10" s="5"/>
      <c r="D10" s="5"/>
      <c r="F10" s="13" t="s">
        <v>81</v>
      </c>
      <c r="G10" s="14" t="s">
        <v>10</v>
      </c>
      <c r="H10" s="9" t="s">
        <v>11</v>
      </c>
      <c r="I10" s="16"/>
      <c r="J10" s="5"/>
      <c r="K10" s="5"/>
      <c r="L10" s="5"/>
      <c r="M10" s="5"/>
      <c r="N10" s="5"/>
      <c r="O10" s="5"/>
      <c r="P10" s="5"/>
      <c r="Q10" s="5"/>
      <c r="R10" s="5"/>
      <c r="S10" s="5"/>
    </row>
    <row r="11" spans="1:19" s="6" customFormat="1" ht="18.75">
      <c r="A11" s="93"/>
      <c r="B11" s="93">
        <v>1</v>
      </c>
      <c r="C11" s="17"/>
      <c r="D11" s="17"/>
      <c r="F11" s="13" t="s">
        <v>82</v>
      </c>
      <c r="G11" s="18" t="s">
        <v>12</v>
      </c>
      <c r="H11" s="15" t="str">
        <f>IF(region_name="","",region_name)</f>
        <v>Чувашская республика</v>
      </c>
      <c r="I11" s="16"/>
      <c r="J11" s="5"/>
      <c r="K11" s="5"/>
      <c r="L11" s="5"/>
      <c r="M11" s="5"/>
      <c r="N11" s="5"/>
      <c r="O11" s="5"/>
      <c r="P11" s="5"/>
      <c r="Q11" s="5"/>
      <c r="R11" s="5"/>
      <c r="S11" s="5"/>
    </row>
    <row r="12" spans="1:19" s="6" customFormat="1" ht="18.75">
      <c r="A12" s="93"/>
      <c r="B12" s="93"/>
      <c r="C12" s="93">
        <v>1</v>
      </c>
      <c r="D12" s="17"/>
      <c r="F12" s="13" t="s">
        <v>83</v>
      </c>
      <c r="G12" s="19" t="s">
        <v>13</v>
      </c>
      <c r="H12" s="15" t="str">
        <f>IF([1]Территории!H13="","","" &amp; [1]Территории!H13 &amp; "")</f>
        <v>Моргаушский муниципальный район</v>
      </c>
      <c r="I12" s="16"/>
      <c r="J12" s="5"/>
      <c r="K12" s="5"/>
      <c r="L12" s="5"/>
      <c r="M12" s="5"/>
      <c r="N12" s="5"/>
      <c r="O12" s="5"/>
      <c r="P12" s="5"/>
      <c r="Q12" s="5"/>
      <c r="R12" s="5"/>
      <c r="S12" s="5"/>
    </row>
    <row r="13" spans="1:19" s="6" customFormat="1" ht="18.75" customHeight="1">
      <c r="A13" s="93"/>
      <c r="B13" s="93"/>
      <c r="C13" s="93"/>
      <c r="D13" s="17">
        <v>1</v>
      </c>
      <c r="F13" s="13" t="s">
        <v>84</v>
      </c>
      <c r="G13" s="20" t="s">
        <v>14</v>
      </c>
      <c r="H13" s="15" t="str">
        <f>IF([1]Территории!R14="","","" &amp; [1]Территории!R14 &amp; "")</f>
        <v>Моргаушское (97632435)</v>
      </c>
      <c r="I13" s="16"/>
      <c r="J13" s="5"/>
      <c r="K13" s="5"/>
      <c r="L13" s="5"/>
      <c r="M13" s="5"/>
      <c r="N13" s="5"/>
      <c r="O13" s="5"/>
      <c r="P13" s="5"/>
      <c r="Q13" s="5"/>
      <c r="R13" s="5"/>
      <c r="S13" s="5"/>
    </row>
    <row r="14" spans="1:19" s="6" customFormat="1" ht="18.75">
      <c r="A14" s="93"/>
      <c r="B14" s="93"/>
      <c r="C14" s="93"/>
      <c r="D14" s="17">
        <v>2</v>
      </c>
      <c r="F14" s="13" t="s">
        <v>85</v>
      </c>
      <c r="G14" s="20" t="s">
        <v>14</v>
      </c>
      <c r="H14" s="15" t="str">
        <f>IF([1]Территории!R15="","","" &amp; [1]Территории!R15 &amp; "")</f>
        <v>Большесундырское (97632420)</v>
      </c>
      <c r="I14" s="16"/>
      <c r="J14" s="5"/>
      <c r="K14" s="5"/>
      <c r="L14" s="5"/>
      <c r="M14" s="5"/>
      <c r="N14" s="5"/>
      <c r="O14" s="5"/>
      <c r="P14" s="5"/>
      <c r="Q14" s="5"/>
      <c r="R14" s="5"/>
      <c r="S14" s="5"/>
    </row>
    <row r="15" spans="1:19" s="6" customFormat="1" ht="18.75">
      <c r="A15" s="93"/>
      <c r="B15" s="93"/>
      <c r="C15" s="93"/>
      <c r="D15" s="17">
        <v>3</v>
      </c>
      <c r="F15" s="13" t="s">
        <v>86</v>
      </c>
      <c r="G15" s="20" t="s">
        <v>14</v>
      </c>
      <c r="H15" s="15" t="str">
        <f>IF([1]Территории!R16="","","" &amp; [1]Территории!R16 &amp; "")</f>
        <v>Москакасинское (97632440)</v>
      </c>
      <c r="I15" s="16"/>
      <c r="J15" s="5"/>
      <c r="K15" s="5"/>
      <c r="L15" s="5"/>
      <c r="M15" s="5"/>
      <c r="N15" s="5"/>
      <c r="O15" s="5"/>
      <c r="P15" s="5"/>
      <c r="Q15" s="5"/>
      <c r="R15" s="5"/>
      <c r="S15" s="5"/>
    </row>
    <row r="16" spans="1:19" s="6" customFormat="1" ht="22.5">
      <c r="A16" s="93">
        <v>2</v>
      </c>
      <c r="B16" s="5"/>
      <c r="C16" s="5"/>
      <c r="D16" s="5"/>
      <c r="F16" s="13" t="s">
        <v>88</v>
      </c>
      <c r="G16" s="14" t="s">
        <v>8</v>
      </c>
      <c r="H16" s="15" t="str">
        <f>IF('[1]Перечень тарифов'!R22="","наименование отсутствует","" &amp; '[1]Перечень тарифов'!R22 &amp; "")</f>
        <v>с. Моргауши, ул. Набережная,20</v>
      </c>
      <c r="I16" s="16"/>
      <c r="J16" s="5"/>
      <c r="K16" s="5"/>
      <c r="L16" s="5"/>
      <c r="M16" s="5"/>
      <c r="N16" s="5"/>
      <c r="O16" s="5"/>
      <c r="P16" s="5"/>
      <c r="Q16" s="5"/>
      <c r="R16" s="5"/>
      <c r="S16" s="5"/>
    </row>
    <row r="17" spans="1:19" s="6" customFormat="1" ht="22.5">
      <c r="A17" s="93"/>
      <c r="B17" s="5"/>
      <c r="C17" s="5"/>
      <c r="D17" s="5"/>
      <c r="F17" s="160" t="s">
        <v>89</v>
      </c>
      <c r="G17" s="14" t="s">
        <v>9</v>
      </c>
      <c r="H17" s="15" t="str">
        <f>IF('[1]Перечень тарифов'!F21="","наименование отсутствует","" &amp; '[1]Перечень тарифов'!F21 &amp; "")</f>
        <v>Подключение (технологическое присоединение) к централизованной системе водоотведения</v>
      </c>
      <c r="I17" s="16"/>
      <c r="J17" s="5"/>
      <c r="K17" s="5"/>
      <c r="L17" s="5"/>
      <c r="M17" s="5"/>
      <c r="N17" s="5"/>
      <c r="O17" s="5"/>
      <c r="P17" s="5"/>
      <c r="Q17" s="5"/>
      <c r="R17" s="5"/>
      <c r="S17" s="5"/>
    </row>
    <row r="18" spans="1:19" s="6" customFormat="1" ht="22.5">
      <c r="A18" s="93"/>
      <c r="B18" s="5"/>
      <c r="C18" s="5"/>
      <c r="D18" s="5"/>
      <c r="F18" s="13" t="s">
        <v>87</v>
      </c>
      <c r="G18" s="14" t="s">
        <v>10</v>
      </c>
      <c r="H18" s="9" t="s">
        <v>11</v>
      </c>
      <c r="I18" s="16"/>
      <c r="J18" s="5"/>
      <c r="K18" s="5"/>
      <c r="L18" s="5"/>
      <c r="M18" s="5"/>
      <c r="N18" s="5"/>
      <c r="O18" s="5"/>
      <c r="P18" s="5"/>
      <c r="Q18" s="5"/>
      <c r="R18" s="5"/>
      <c r="S18" s="5"/>
    </row>
    <row r="19" spans="1:19" s="6" customFormat="1" ht="18.75">
      <c r="A19" s="93"/>
      <c r="B19" s="93">
        <v>1</v>
      </c>
      <c r="C19" s="17"/>
      <c r="D19" s="17"/>
      <c r="F19" s="13" t="s">
        <v>90</v>
      </c>
      <c r="G19" s="18" t="s">
        <v>12</v>
      </c>
      <c r="H19" s="15" t="str">
        <f>IF(region_name="","",region_name)</f>
        <v>Чувашская республика</v>
      </c>
      <c r="I19" s="16"/>
      <c r="J19" s="5"/>
      <c r="K19" s="5"/>
      <c r="L19" s="5"/>
      <c r="M19" s="5"/>
      <c r="N19" s="5"/>
      <c r="O19" s="5"/>
      <c r="P19" s="5"/>
      <c r="Q19" s="5"/>
      <c r="R19" s="5"/>
      <c r="S19" s="5"/>
    </row>
    <row r="20" spans="1:19" s="6" customFormat="1" ht="18.75">
      <c r="A20" s="93"/>
      <c r="B20" s="93"/>
      <c r="C20" s="93">
        <v>1</v>
      </c>
      <c r="D20" s="17"/>
      <c r="F20" s="13" t="s">
        <v>91</v>
      </c>
      <c r="G20" s="19" t="s">
        <v>13</v>
      </c>
      <c r="H20" s="15" t="str">
        <f>IF([1]Территории!H13="","","" &amp; [1]Территории!H13 &amp; "")</f>
        <v>Моргаушский муниципальный район</v>
      </c>
      <c r="I20" s="16"/>
      <c r="J20" s="5"/>
      <c r="K20" s="5"/>
      <c r="L20" s="5"/>
      <c r="M20" s="5"/>
      <c r="N20" s="5"/>
      <c r="O20" s="5"/>
      <c r="P20" s="5"/>
      <c r="Q20" s="5"/>
      <c r="R20" s="5"/>
      <c r="S20" s="5"/>
    </row>
    <row r="21" spans="1:19" s="6" customFormat="1" ht="18.75" customHeight="1">
      <c r="A21" s="93"/>
      <c r="B21" s="93"/>
      <c r="C21" s="93"/>
      <c r="D21" s="17">
        <v>1</v>
      </c>
      <c r="F21" s="13" t="s">
        <v>92</v>
      </c>
      <c r="G21" s="20" t="s">
        <v>14</v>
      </c>
      <c r="H21" s="15" t="str">
        <f>IF([1]Территории!R14="","","" &amp; [1]Территории!R14 &amp; "")</f>
        <v>Моргаушское (97632435)</v>
      </c>
      <c r="I21" s="16"/>
      <c r="J21" s="5"/>
      <c r="K21" s="5"/>
      <c r="L21" s="5"/>
      <c r="M21" s="5"/>
      <c r="N21" s="5"/>
      <c r="O21" s="5"/>
      <c r="P21" s="5"/>
      <c r="Q21" s="5"/>
      <c r="R21" s="5"/>
      <c r="S21" s="5"/>
    </row>
    <row r="22" spans="1:19" s="6" customFormat="1" ht="18.75">
      <c r="A22" s="93"/>
      <c r="B22" s="93"/>
      <c r="C22" s="93"/>
      <c r="D22" s="17">
        <v>2</v>
      </c>
      <c r="F22" s="13" t="s">
        <v>93</v>
      </c>
      <c r="G22" s="20" t="s">
        <v>14</v>
      </c>
      <c r="H22" s="15" t="str">
        <f>IF([1]Территории!R15="","","" &amp; [1]Территории!R15 &amp; "")</f>
        <v>Большесундырское (97632420)</v>
      </c>
      <c r="I22" s="16"/>
      <c r="J22" s="5"/>
      <c r="K22" s="5"/>
      <c r="L22" s="5"/>
      <c r="M22" s="5"/>
      <c r="N22" s="5"/>
      <c r="O22" s="5"/>
      <c r="P22" s="5"/>
      <c r="Q22" s="5"/>
      <c r="R22" s="5"/>
      <c r="S22" s="5"/>
    </row>
    <row r="23" spans="1:19" s="6" customFormat="1" ht="18.75">
      <c r="A23" s="93"/>
      <c r="B23" s="93"/>
      <c r="C23" s="93"/>
      <c r="D23" s="17">
        <v>3</v>
      </c>
      <c r="F23" s="13" t="s">
        <v>94</v>
      </c>
      <c r="G23" s="20" t="s">
        <v>14</v>
      </c>
      <c r="H23" s="15" t="str">
        <f>IF([1]Территории!R16="","","" &amp; [1]Территории!R16 &amp; "")</f>
        <v>Москакасинское (97632440)</v>
      </c>
      <c r="I23" s="16"/>
      <c r="J23" s="5"/>
      <c r="K23" s="5"/>
      <c r="L23" s="5"/>
      <c r="M23" s="5"/>
      <c r="N23" s="5"/>
      <c r="O23" s="5"/>
      <c r="P23" s="5"/>
      <c r="Q23" s="5"/>
      <c r="R23" s="5"/>
      <c r="S23" s="5"/>
    </row>
    <row r="24" spans="1:19" s="6" customFormat="1" ht="22.5">
      <c r="A24" s="93">
        <v>3</v>
      </c>
      <c r="B24" s="5"/>
      <c r="C24" s="5"/>
      <c r="D24" s="5"/>
      <c r="F24" s="160" t="s">
        <v>95</v>
      </c>
      <c r="G24" s="14" t="s">
        <v>8</v>
      </c>
      <c r="H24" s="15" t="str">
        <f>IF('[1]Перечень тарифов'!R23="","наименование отсутствует","" &amp; '[1]Перечень тарифов'!R23 &amp; "")</f>
        <v>с. Большой Сундырь</v>
      </c>
      <c r="I24" s="16"/>
      <c r="J24" s="5"/>
      <c r="K24" s="5"/>
      <c r="L24" s="5"/>
      <c r="M24" s="5"/>
      <c r="N24" s="5"/>
      <c r="O24" s="5"/>
      <c r="P24" s="5"/>
      <c r="Q24" s="5"/>
      <c r="R24" s="5"/>
      <c r="S24" s="5"/>
    </row>
    <row r="25" spans="1:19" s="6" customFormat="1" ht="22.5">
      <c r="A25" s="93"/>
      <c r="B25" s="5"/>
      <c r="C25" s="5"/>
      <c r="D25" s="5"/>
      <c r="F25" s="13" t="s">
        <v>96</v>
      </c>
      <c r="G25" s="14" t="s">
        <v>9</v>
      </c>
      <c r="H25" s="15" t="str">
        <f>IF('[1]Перечень тарифов'!F21="","наименование отсутствует","" &amp; '[1]Перечень тарифов'!F21 &amp; "")</f>
        <v>Подключение (технологическое присоединение) к централизованной системе водоотведения</v>
      </c>
      <c r="I25" s="16"/>
      <c r="J25" s="5"/>
      <c r="K25" s="5"/>
      <c r="L25" s="5"/>
      <c r="M25" s="5"/>
      <c r="N25" s="5"/>
      <c r="O25" s="5"/>
      <c r="P25" s="5"/>
      <c r="Q25" s="5"/>
      <c r="R25" s="5"/>
      <c r="S25" s="5"/>
    </row>
    <row r="26" spans="1:19" s="6" customFormat="1" ht="22.5">
      <c r="A26" s="93"/>
      <c r="B26" s="5"/>
      <c r="C26" s="5"/>
      <c r="D26" s="5"/>
      <c r="F26" s="13" t="s">
        <v>97</v>
      </c>
      <c r="G26" s="14" t="s">
        <v>10</v>
      </c>
      <c r="H26" s="9" t="s">
        <v>11</v>
      </c>
      <c r="I26" s="16"/>
      <c r="J26" s="5"/>
      <c r="K26" s="5"/>
      <c r="L26" s="5"/>
      <c r="M26" s="5"/>
      <c r="N26" s="5"/>
      <c r="O26" s="5"/>
      <c r="P26" s="5"/>
      <c r="Q26" s="5"/>
      <c r="R26" s="5"/>
      <c r="S26" s="5"/>
    </row>
    <row r="27" spans="1:19" s="6" customFormat="1" ht="18.75">
      <c r="A27" s="93"/>
      <c r="B27" s="93">
        <v>1</v>
      </c>
      <c r="C27" s="17"/>
      <c r="D27" s="17"/>
      <c r="F27" s="13" t="s">
        <v>98</v>
      </c>
      <c r="G27" s="18" t="s">
        <v>12</v>
      </c>
      <c r="H27" s="15" t="str">
        <f>IF(region_name="","",region_name)</f>
        <v>Чувашская республика</v>
      </c>
      <c r="I27" s="16"/>
      <c r="J27" s="5"/>
      <c r="K27" s="5"/>
      <c r="L27" s="5"/>
      <c r="M27" s="5"/>
      <c r="N27" s="5"/>
      <c r="O27" s="5"/>
      <c r="P27" s="5"/>
      <c r="Q27" s="5"/>
      <c r="R27" s="5"/>
      <c r="S27" s="5"/>
    </row>
    <row r="28" spans="1:19" s="6" customFormat="1" ht="18.75">
      <c r="A28" s="93"/>
      <c r="B28" s="93"/>
      <c r="C28" s="93">
        <v>1</v>
      </c>
      <c r="D28" s="17"/>
      <c r="F28" s="13" t="s">
        <v>99</v>
      </c>
      <c r="G28" s="19" t="s">
        <v>13</v>
      </c>
      <c r="H28" s="15" t="str">
        <f>IF([1]Территории!H13="","","" &amp; [1]Территории!H13 &amp; "")</f>
        <v>Моргаушский муниципальный район</v>
      </c>
      <c r="I28" s="16"/>
      <c r="J28" s="5"/>
      <c r="K28" s="5"/>
      <c r="L28" s="5"/>
      <c r="M28" s="5"/>
      <c r="N28" s="5"/>
      <c r="O28" s="5"/>
      <c r="P28" s="5"/>
      <c r="Q28" s="5"/>
      <c r="R28" s="5"/>
      <c r="S28" s="5"/>
    </row>
    <row r="29" spans="1:19" s="6" customFormat="1" ht="18.75" customHeight="1">
      <c r="A29" s="93"/>
      <c r="B29" s="93"/>
      <c r="C29" s="93"/>
      <c r="D29" s="17">
        <v>1</v>
      </c>
      <c r="F29" s="13" t="s">
        <v>100</v>
      </c>
      <c r="G29" s="20" t="s">
        <v>14</v>
      </c>
      <c r="H29" s="15" t="str">
        <f>IF([1]Территории!R14="","","" &amp; [1]Территории!R14 &amp; "")</f>
        <v>Моргаушское (97632435)</v>
      </c>
      <c r="I29" s="16"/>
      <c r="J29" s="5"/>
      <c r="K29" s="5"/>
      <c r="L29" s="5"/>
      <c r="M29" s="5"/>
      <c r="N29" s="5"/>
      <c r="O29" s="5"/>
      <c r="P29" s="5"/>
      <c r="Q29" s="5"/>
      <c r="R29" s="5"/>
      <c r="S29" s="5"/>
    </row>
    <row r="30" spans="1:19" s="6" customFormat="1" ht="18.75">
      <c r="A30" s="93"/>
      <c r="B30" s="93"/>
      <c r="C30" s="93"/>
      <c r="D30" s="17">
        <v>2</v>
      </c>
      <c r="F30" s="13" t="s">
        <v>101</v>
      </c>
      <c r="G30" s="20" t="s">
        <v>14</v>
      </c>
      <c r="H30" s="15" t="str">
        <f>IF([1]Территории!R15="","","" &amp; [1]Территории!R15 &amp; "")</f>
        <v>Большесундырское (97632420)</v>
      </c>
      <c r="I30" s="16"/>
      <c r="J30" s="5"/>
      <c r="K30" s="5"/>
      <c r="L30" s="5"/>
      <c r="M30" s="5"/>
      <c r="N30" s="5"/>
      <c r="O30" s="5"/>
      <c r="P30" s="5"/>
      <c r="Q30" s="5"/>
      <c r="R30" s="5"/>
      <c r="S30" s="5"/>
    </row>
    <row r="31" spans="1:19" s="6" customFormat="1" ht="18.75">
      <c r="A31" s="93"/>
      <c r="B31" s="93"/>
      <c r="C31" s="93"/>
      <c r="D31" s="17">
        <v>3</v>
      </c>
      <c r="F31" s="13" t="s">
        <v>102</v>
      </c>
      <c r="G31" s="20" t="s">
        <v>14</v>
      </c>
      <c r="H31" s="15" t="str">
        <f>IF([1]Территории!R16="","","" &amp; [1]Территории!R16 &amp; "")</f>
        <v>Москакасинское (97632440)</v>
      </c>
      <c r="I31" s="16"/>
      <c r="J31" s="5"/>
      <c r="K31" s="5"/>
      <c r="L31" s="5"/>
      <c r="M31" s="5"/>
      <c r="N31" s="5"/>
      <c r="O31" s="5"/>
      <c r="P31" s="5"/>
      <c r="Q31" s="5"/>
      <c r="R31" s="5"/>
      <c r="S31" s="5"/>
    </row>
    <row r="32" spans="1:19" s="6" customFormat="1" ht="22.5">
      <c r="A32" s="93">
        <v>4</v>
      </c>
      <c r="B32" s="5"/>
      <c r="C32" s="5"/>
      <c r="D32" s="5"/>
      <c r="F32" s="13" t="s">
        <v>103</v>
      </c>
      <c r="G32" s="14" t="s">
        <v>8</v>
      </c>
      <c r="H32" s="15" t="str">
        <f>IF('[1]Перечень тарифов'!R24="","наименование отсутствует","" &amp; '[1]Перечень тарифов'!R24 &amp; "")</f>
        <v>д. Москакасы</v>
      </c>
      <c r="I32" s="16"/>
      <c r="J32" s="5"/>
      <c r="K32" s="5"/>
      <c r="L32" s="5"/>
      <c r="M32" s="5"/>
      <c r="N32" s="5"/>
      <c r="O32" s="5"/>
      <c r="P32" s="5"/>
      <c r="Q32" s="5"/>
      <c r="R32" s="5"/>
      <c r="S32" s="5"/>
    </row>
    <row r="33" spans="1:19" s="6" customFormat="1" ht="22.5">
      <c r="A33" s="93"/>
      <c r="B33" s="5"/>
      <c r="C33" s="5"/>
      <c r="D33" s="5"/>
      <c r="F33" s="13" t="s">
        <v>104</v>
      </c>
      <c r="G33" s="14" t="s">
        <v>9</v>
      </c>
      <c r="H33" s="15" t="str">
        <f>IF('[1]Перечень тарифов'!F21="","наименование отсутствует","" &amp; '[1]Перечень тарифов'!F21 &amp; "")</f>
        <v>Подключение (технологическое присоединение) к централизованной системе водоотведения</v>
      </c>
      <c r="I33" s="16"/>
      <c r="J33" s="5"/>
      <c r="K33" s="5"/>
      <c r="L33" s="5"/>
      <c r="M33" s="5"/>
      <c r="N33" s="5"/>
      <c r="O33" s="5"/>
      <c r="P33" s="5"/>
      <c r="Q33" s="5"/>
      <c r="R33" s="5"/>
      <c r="S33" s="5"/>
    </row>
    <row r="34" spans="1:19" s="6" customFormat="1" ht="22.5">
      <c r="A34" s="93"/>
      <c r="B34" s="5"/>
      <c r="C34" s="5"/>
      <c r="D34" s="5"/>
      <c r="F34" s="13" t="s">
        <v>105</v>
      </c>
      <c r="G34" s="14" t="s">
        <v>10</v>
      </c>
      <c r="H34" s="9" t="s">
        <v>11</v>
      </c>
      <c r="I34" s="16"/>
      <c r="J34" s="5"/>
      <c r="K34" s="5"/>
      <c r="L34" s="5"/>
      <c r="M34" s="5"/>
      <c r="N34" s="5"/>
      <c r="O34" s="5"/>
      <c r="P34" s="5"/>
      <c r="Q34" s="5"/>
      <c r="R34" s="5"/>
      <c r="S34" s="5"/>
    </row>
    <row r="35" spans="1:19" s="6" customFormat="1" ht="18.75">
      <c r="A35" s="93"/>
      <c r="B35" s="93">
        <v>1</v>
      </c>
      <c r="C35" s="17"/>
      <c r="D35" s="17"/>
      <c r="F35" s="13" t="s">
        <v>106</v>
      </c>
      <c r="G35" s="18" t="s">
        <v>12</v>
      </c>
      <c r="H35" s="15" t="str">
        <f>IF(region_name="","",region_name)</f>
        <v>Чувашская республика</v>
      </c>
      <c r="I35" s="16"/>
      <c r="J35" s="5"/>
      <c r="K35" s="5"/>
      <c r="L35" s="5"/>
      <c r="M35" s="5"/>
      <c r="N35" s="5"/>
      <c r="O35" s="5"/>
      <c r="P35" s="5"/>
      <c r="Q35" s="5"/>
      <c r="R35" s="5"/>
      <c r="S35" s="5"/>
    </row>
    <row r="36" spans="1:19" s="6" customFormat="1" ht="18.75">
      <c r="A36" s="93"/>
      <c r="B36" s="93"/>
      <c r="C36" s="93">
        <v>1</v>
      </c>
      <c r="D36" s="17"/>
      <c r="F36" s="13" t="s">
        <v>107</v>
      </c>
      <c r="G36" s="19" t="s">
        <v>13</v>
      </c>
      <c r="H36" s="15" t="str">
        <f>IF([1]Территории!H13="","","" &amp; [1]Территории!H13 &amp; "")</f>
        <v>Моргаушский муниципальный район</v>
      </c>
      <c r="I36" s="16"/>
      <c r="J36" s="5"/>
      <c r="K36" s="5"/>
      <c r="L36" s="5"/>
      <c r="M36" s="5"/>
      <c r="N36" s="5"/>
      <c r="O36" s="5"/>
      <c r="P36" s="5"/>
      <c r="Q36" s="5"/>
      <c r="R36" s="5"/>
      <c r="S36" s="5"/>
    </row>
    <row r="37" spans="1:19" s="6" customFormat="1" ht="18.75" customHeight="1">
      <c r="A37" s="93"/>
      <c r="B37" s="93"/>
      <c r="C37" s="93"/>
      <c r="D37" s="17">
        <v>1</v>
      </c>
      <c r="F37" s="13" t="s">
        <v>108</v>
      </c>
      <c r="G37" s="20" t="s">
        <v>14</v>
      </c>
      <c r="H37" s="15" t="str">
        <f>IF([1]Территории!R14="","","" &amp; [1]Территории!R14 &amp; "")</f>
        <v>Моргаушское (97632435)</v>
      </c>
      <c r="I37" s="16"/>
      <c r="J37" s="5"/>
      <c r="K37" s="5"/>
      <c r="L37" s="5"/>
      <c r="M37" s="5"/>
      <c r="N37" s="5"/>
      <c r="O37" s="5"/>
      <c r="P37" s="5"/>
      <c r="Q37" s="5"/>
      <c r="R37" s="5"/>
      <c r="S37" s="5"/>
    </row>
    <row r="38" spans="1:19" s="6" customFormat="1" ht="18.75">
      <c r="A38" s="93"/>
      <c r="B38" s="93"/>
      <c r="C38" s="93"/>
      <c r="D38" s="17">
        <v>2</v>
      </c>
      <c r="F38" s="13" t="s">
        <v>109</v>
      </c>
      <c r="G38" s="20" t="s">
        <v>14</v>
      </c>
      <c r="H38" s="15" t="str">
        <f>IF([1]Территории!R15="","","" &amp; [1]Территории!R15 &amp; "")</f>
        <v>Большесундырское (97632420)</v>
      </c>
      <c r="I38" s="16"/>
      <c r="J38" s="5"/>
      <c r="K38" s="5"/>
      <c r="L38" s="5"/>
      <c r="M38" s="5"/>
      <c r="N38" s="5"/>
      <c r="O38" s="5"/>
      <c r="P38" s="5"/>
      <c r="Q38" s="5"/>
      <c r="R38" s="5"/>
      <c r="S38" s="5"/>
    </row>
    <row r="39" spans="1:19" s="6" customFormat="1" ht="18.75">
      <c r="A39" s="93"/>
      <c r="B39" s="93"/>
      <c r="C39" s="93"/>
      <c r="D39" s="17">
        <v>3</v>
      </c>
      <c r="F39" s="13" t="s">
        <v>110</v>
      </c>
      <c r="G39" s="20" t="s">
        <v>14</v>
      </c>
      <c r="H39" s="15" t="str">
        <f>IF([1]Территории!R16="","","" &amp; [1]Территории!R16 &amp; "")</f>
        <v>Москакасинское (97632440)</v>
      </c>
      <c r="I39" s="16"/>
      <c r="J39" s="5"/>
      <c r="K39" s="5"/>
      <c r="L39" s="5"/>
      <c r="M39" s="5"/>
      <c r="N39" s="5"/>
      <c r="O39" s="5"/>
      <c r="P39" s="5"/>
      <c r="Q39" s="5"/>
      <c r="R39" s="5"/>
      <c r="S39" s="5"/>
    </row>
    <row r="40" spans="1:19" s="22" customFormat="1" ht="15">
      <c r="A40" s="21"/>
      <c r="B40" s="21"/>
      <c r="C40" s="21"/>
      <c r="D40" s="21"/>
      <c r="F40" s="23"/>
      <c r="G40" s="24"/>
      <c r="H40" s="25"/>
      <c r="I40" s="21"/>
      <c r="J40" s="21"/>
      <c r="K40" s="21"/>
      <c r="L40" s="21"/>
      <c r="M40" s="21"/>
      <c r="N40" s="21"/>
      <c r="O40" s="21"/>
      <c r="P40" s="21"/>
      <c r="Q40" s="21"/>
      <c r="R40" s="21"/>
      <c r="S40" s="21"/>
    </row>
    <row r="41" spans="1:19" s="22" customFormat="1" ht="15">
      <c r="A41" s="21"/>
      <c r="B41" s="21"/>
      <c r="C41" s="21"/>
      <c r="D41" s="21"/>
      <c r="F41" s="23"/>
      <c r="G41" s="94" t="s">
        <v>15</v>
      </c>
      <c r="H41" s="94"/>
      <c r="I41" s="21"/>
      <c r="J41" s="21"/>
      <c r="K41" s="21"/>
      <c r="L41" s="21"/>
      <c r="M41" s="21"/>
      <c r="N41" s="21"/>
      <c r="O41" s="21"/>
      <c r="P41" s="21"/>
      <c r="Q41" s="21"/>
      <c r="R41" s="21"/>
      <c r="S41" s="21"/>
    </row>
  </sheetData>
  <mergeCells count="15">
    <mergeCell ref="F2:H2"/>
    <mergeCell ref="F4:H4"/>
    <mergeCell ref="A8:A15"/>
    <mergeCell ref="B11:B15"/>
    <mergeCell ref="C12:C15"/>
    <mergeCell ref="A16:A23"/>
    <mergeCell ref="B19:B23"/>
    <mergeCell ref="C20:C23"/>
    <mergeCell ref="A24:A31"/>
    <mergeCell ref="B27:B31"/>
    <mergeCell ref="C28:C31"/>
    <mergeCell ref="A32:A39"/>
    <mergeCell ref="B35:B39"/>
    <mergeCell ref="C36:C39"/>
    <mergeCell ref="G41:H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4"/>
  <sheetViews>
    <sheetView tabSelected="1" topLeftCell="L4" zoomScale="90" zoomScaleNormal="90" workbookViewId="0">
      <selection activeCell="L5" sqref="L5:U5"/>
    </sheetView>
  </sheetViews>
  <sheetFormatPr defaultColWidth="10.5703125" defaultRowHeight="14.25"/>
  <cols>
    <col min="1" max="6" width="10.5703125" style="4" hidden="1" customWidth="1"/>
    <col min="7" max="7" width="9.140625" style="27" hidden="1" customWidth="1"/>
    <col min="8" max="8" width="2" style="27" hidden="1" customWidth="1"/>
    <col min="9" max="9" width="3.7109375" style="27" hidden="1" customWidth="1"/>
    <col min="10" max="11" width="3.7109375" style="3" hidden="1" customWidth="1"/>
    <col min="12" max="12" width="12.7109375" style="4" customWidth="1"/>
    <col min="13" max="13" width="47.42578125" style="4" customWidth="1"/>
    <col min="14" max="14" width="3.7109375" style="4" customWidth="1"/>
    <col min="15" max="15" width="4.140625" style="4" customWidth="1"/>
    <col min="16" max="16" width="18.140625" style="4" customWidth="1"/>
    <col min="17" max="19" width="3.7109375" style="4" customWidth="1"/>
    <col min="20" max="20" width="12.85546875" style="4" customWidth="1"/>
    <col min="21" max="23" width="3.7109375" style="4" customWidth="1"/>
    <col min="24" max="24" width="12.85546875" style="4" customWidth="1"/>
    <col min="25" max="27" width="3.7109375" style="4" customWidth="1"/>
    <col min="28" max="28" width="12.85546875" style="4" customWidth="1"/>
    <col min="29" max="32" width="21.42578125" style="4" customWidth="1"/>
    <col min="33" max="33" width="11.7109375" style="4" customWidth="1"/>
    <col min="34" max="34" width="3.7109375" style="4" customWidth="1"/>
    <col min="35" max="35" width="11.7109375" style="4" customWidth="1"/>
    <col min="36" max="36" width="8.5703125" style="4" hidden="1" customWidth="1"/>
    <col min="37" max="38" width="10.5703125" style="2"/>
    <col min="39" max="16384" width="10.5703125" style="4"/>
  </cols>
  <sheetData>
    <row r="1" spans="7:38" hidden="1"/>
    <row r="2" spans="7:38" hidden="1"/>
    <row r="3" spans="7:38" hidden="1"/>
    <row r="4" spans="7:38" ht="3" customHeight="1">
      <c r="J4" s="28"/>
      <c r="K4" s="28"/>
      <c r="L4" s="29"/>
      <c r="M4" s="29"/>
      <c r="N4" s="29"/>
      <c r="O4" s="29"/>
      <c r="P4" s="29"/>
      <c r="Q4" s="29"/>
      <c r="R4" s="29"/>
      <c r="S4" s="29"/>
      <c r="T4" s="29"/>
      <c r="U4" s="29"/>
      <c r="V4" s="29"/>
      <c r="W4" s="29"/>
      <c r="X4" s="29"/>
      <c r="Y4" s="29"/>
      <c r="Z4" s="29"/>
      <c r="AA4" s="29"/>
      <c r="AB4" s="29"/>
      <c r="AC4" s="30"/>
      <c r="AD4" s="30"/>
      <c r="AE4" s="30"/>
      <c r="AF4" s="30"/>
      <c r="AG4" s="30"/>
      <c r="AH4" s="30"/>
      <c r="AI4" s="30"/>
      <c r="AJ4" s="29"/>
    </row>
    <row r="5" spans="7:38" ht="22.5" customHeight="1">
      <c r="J5" s="28"/>
      <c r="K5" s="28"/>
      <c r="L5" s="159" t="s">
        <v>78</v>
      </c>
      <c r="M5" s="159"/>
      <c r="N5" s="159"/>
      <c r="O5" s="159"/>
      <c r="P5" s="159"/>
      <c r="Q5" s="159"/>
      <c r="R5" s="159"/>
      <c r="S5" s="159"/>
      <c r="T5" s="159"/>
      <c r="U5" s="159"/>
      <c r="V5" s="31"/>
      <c r="W5" s="31"/>
      <c r="X5" s="31"/>
      <c r="Y5" s="31"/>
      <c r="Z5" s="31"/>
      <c r="AA5" s="31"/>
      <c r="AB5" s="31"/>
      <c r="AC5" s="31"/>
      <c r="AD5" s="31"/>
      <c r="AE5" s="31"/>
      <c r="AF5" s="31"/>
      <c r="AG5" s="31"/>
      <c r="AH5" s="31"/>
      <c r="AI5" s="31"/>
      <c r="AJ5" s="32"/>
    </row>
    <row r="6" spans="7:38" ht="3" customHeight="1">
      <c r="J6" s="28"/>
      <c r="K6" s="28"/>
      <c r="L6" s="29"/>
      <c r="M6" s="29"/>
      <c r="N6" s="29"/>
      <c r="O6" s="29"/>
      <c r="P6" s="29"/>
      <c r="Q6" s="29"/>
      <c r="R6" s="33"/>
      <c r="S6" s="33"/>
      <c r="T6" s="33"/>
      <c r="U6" s="33"/>
      <c r="V6" s="33"/>
      <c r="W6" s="33"/>
      <c r="X6" s="29"/>
    </row>
    <row r="7" spans="7:38" s="22" customFormat="1" ht="30">
      <c r="G7" s="34"/>
      <c r="H7" s="34"/>
      <c r="L7" s="23"/>
      <c r="M7" s="35" t="str">
        <f>"Наименование органа регулирования, принявшего решение об "&amp;IF(NameOrPr_ch="","утверждении","изменении") &amp; " тарифов"</f>
        <v>Наименование органа регулирования, принявшего решение об утверждении тарифов</v>
      </c>
      <c r="N7" s="150" t="str">
        <f>IF(NameOrPr_ch="",IF(NameOrPr="","",NameOrPr),NameOrPr_ch)</f>
        <v>Государственная служба Чувашской Республики по конкурентной политике и тарифам</v>
      </c>
      <c r="O7" s="150"/>
      <c r="P7" s="150"/>
      <c r="Q7" s="150"/>
      <c r="R7" s="150"/>
      <c r="S7" s="150"/>
      <c r="T7" s="150"/>
      <c r="U7" s="36"/>
      <c r="V7" s="26"/>
      <c r="W7" s="26"/>
      <c r="X7" s="21"/>
      <c r="Y7" s="21"/>
      <c r="Z7" s="21"/>
      <c r="AA7" s="21"/>
      <c r="AB7" s="21"/>
      <c r="AC7" s="21"/>
      <c r="AD7" s="21"/>
      <c r="AE7" s="21"/>
      <c r="AF7" s="21"/>
      <c r="AG7" s="21"/>
      <c r="AH7" s="21"/>
    </row>
    <row r="8" spans="7:38" s="22" customFormat="1" ht="18.75">
      <c r="G8" s="34"/>
      <c r="H8" s="34"/>
      <c r="L8" s="23"/>
      <c r="M8" s="35" t="str">
        <f>IF(datePr_ch="","Дата документа об утверждении тарифов","Дата принятия решения об изменении тарифов")</f>
        <v>Дата документа об утверждении тарифов</v>
      </c>
      <c r="N8" s="150" t="str">
        <f>IF(datePr_ch="",IF(datePr="","",datePr),datePr_ch)</f>
        <v>12.12.2018</v>
      </c>
      <c r="O8" s="150"/>
      <c r="P8" s="150"/>
      <c r="Q8" s="150"/>
      <c r="R8" s="150"/>
      <c r="S8" s="150"/>
      <c r="T8" s="150"/>
      <c r="U8" s="36"/>
      <c r="V8" s="26"/>
      <c r="W8" s="26"/>
      <c r="X8" s="21"/>
      <c r="Y8" s="21"/>
      <c r="Z8" s="21"/>
      <c r="AA8" s="21"/>
      <c r="AB8" s="21"/>
      <c r="AC8" s="21"/>
      <c r="AD8" s="21"/>
      <c r="AE8" s="21"/>
      <c r="AF8" s="21"/>
      <c r="AG8" s="21"/>
      <c r="AH8" s="21"/>
    </row>
    <row r="9" spans="7:38" s="22" customFormat="1" ht="18.75">
      <c r="G9" s="34"/>
      <c r="H9" s="34"/>
      <c r="L9" s="23"/>
      <c r="M9" s="35" t="str">
        <f>IF(numberPr_ch="","Номер документа об утверждении тарифов","Номер принятия решения об изменении тарифов")</f>
        <v>Номер документа об утверждении тарифов</v>
      </c>
      <c r="N9" s="150" t="str">
        <f>IF(numberPr_ch="",IF(numberPr="","",numberPr),numberPr_ch)</f>
        <v>123-32/тп</v>
      </c>
      <c r="O9" s="150"/>
      <c r="P9" s="150"/>
      <c r="Q9" s="150"/>
      <c r="R9" s="150"/>
      <c r="S9" s="150"/>
      <c r="T9" s="150"/>
      <c r="U9" s="36"/>
      <c r="V9" s="26"/>
      <c r="W9" s="26"/>
      <c r="X9" s="21"/>
      <c r="Y9" s="21"/>
      <c r="Z9" s="21"/>
      <c r="AA9" s="21"/>
      <c r="AB9" s="21"/>
      <c r="AC9" s="21"/>
      <c r="AD9" s="21"/>
      <c r="AE9" s="21"/>
      <c r="AF9" s="21"/>
      <c r="AG9" s="21"/>
      <c r="AH9" s="21"/>
    </row>
    <row r="10" spans="7:38" s="22" customFormat="1" ht="30">
      <c r="G10" s="34"/>
      <c r="H10" s="34"/>
      <c r="L10" s="23"/>
      <c r="M10" s="35" t="s">
        <v>16</v>
      </c>
      <c r="N10" s="150" t="str">
        <f>IF(IstPub_ch="",IF(IstPub="","",IstPub),IstPub_ch)</f>
        <v>Официальный интернет портал правовой информации
Государственная система правровой информации</v>
      </c>
      <c r="O10" s="150"/>
      <c r="P10" s="150"/>
      <c r="Q10" s="150"/>
      <c r="R10" s="150"/>
      <c r="S10" s="150"/>
      <c r="T10" s="150"/>
      <c r="U10" s="36"/>
      <c r="V10" s="26"/>
      <c r="W10" s="26"/>
      <c r="X10" s="21"/>
      <c r="Y10" s="21"/>
      <c r="Z10" s="21"/>
      <c r="AA10" s="21"/>
      <c r="AB10" s="21"/>
      <c r="AC10" s="21"/>
      <c r="AD10" s="21"/>
      <c r="AE10" s="21"/>
      <c r="AF10" s="21"/>
      <c r="AG10" s="21"/>
      <c r="AH10" s="21"/>
    </row>
    <row r="11" spans="7:38" s="6" customFormat="1" ht="27" customHeight="1">
      <c r="G11" s="37"/>
      <c r="H11" s="37"/>
      <c r="L11" s="138"/>
      <c r="M11" s="138"/>
      <c r="N11" s="156" t="s">
        <v>77</v>
      </c>
      <c r="O11" s="157"/>
      <c r="P11" s="157"/>
      <c r="Q11" s="157"/>
      <c r="R11" s="157"/>
      <c r="S11" s="157"/>
      <c r="T11" s="158"/>
      <c r="U11" s="151"/>
      <c r="V11" s="151"/>
      <c r="W11" s="151"/>
      <c r="X11" s="39"/>
      <c r="AC11" s="5" t="s">
        <v>17</v>
      </c>
      <c r="AD11" s="5" t="s">
        <v>18</v>
      </c>
      <c r="AE11" s="5" t="s">
        <v>17</v>
      </c>
      <c r="AF11" s="5" t="s">
        <v>18</v>
      </c>
      <c r="AK11" s="5"/>
      <c r="AL11" s="5"/>
    </row>
    <row r="12" spans="7:38" s="6" customFormat="1" ht="3" customHeight="1">
      <c r="G12" s="37"/>
      <c r="H12" s="37"/>
      <c r="L12" s="138"/>
      <c r="M12" s="138"/>
      <c r="N12" s="38"/>
      <c r="O12" s="38"/>
      <c r="P12" s="38"/>
      <c r="Q12" s="38"/>
      <c r="R12" s="139"/>
      <c r="S12" s="139"/>
      <c r="T12" s="139"/>
      <c r="U12" s="139"/>
      <c r="V12" s="139"/>
      <c r="W12" s="139"/>
      <c r="X12" s="39"/>
      <c r="AJ12" s="40" t="s">
        <v>19</v>
      </c>
      <c r="AK12" s="5"/>
      <c r="AL12" s="5"/>
    </row>
    <row r="13" spans="7:38">
      <c r="J13" s="28"/>
      <c r="K13" s="28"/>
      <c r="L13" s="29"/>
      <c r="M13" s="29"/>
      <c r="N13" s="29"/>
      <c r="O13" s="29"/>
      <c r="P13" s="29"/>
      <c r="Q13" s="29"/>
      <c r="R13" s="140"/>
      <c r="S13" s="140"/>
      <c r="T13" s="140"/>
      <c r="U13" s="140"/>
      <c r="V13" s="140"/>
      <c r="W13" s="140"/>
      <c r="X13" s="41"/>
      <c r="AC13" s="140"/>
      <c r="AD13" s="140"/>
      <c r="AE13" s="140"/>
      <c r="AF13" s="140"/>
      <c r="AG13" s="140"/>
      <c r="AH13" s="140"/>
      <c r="AI13" s="140"/>
      <c r="AJ13" s="140"/>
    </row>
    <row r="14" spans="7:38" ht="14.25" customHeight="1">
      <c r="J14" s="28"/>
      <c r="K14" s="28"/>
      <c r="L14" s="135" t="s">
        <v>2</v>
      </c>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row>
    <row r="15" spans="7:38" ht="14.25" customHeight="1">
      <c r="J15" s="28"/>
      <c r="K15" s="28"/>
      <c r="L15" s="135" t="s">
        <v>3</v>
      </c>
      <c r="M15" s="135" t="s">
        <v>20</v>
      </c>
      <c r="N15" s="141" t="s">
        <v>21</v>
      </c>
      <c r="O15" s="142"/>
      <c r="P15" s="143"/>
      <c r="Q15" s="134" t="s">
        <v>22</v>
      </c>
      <c r="R15" s="134"/>
      <c r="S15" s="134"/>
      <c r="T15" s="134"/>
      <c r="U15" s="134" t="s">
        <v>23</v>
      </c>
      <c r="V15" s="134"/>
      <c r="W15" s="134"/>
      <c r="X15" s="134"/>
      <c r="Y15" s="134" t="s">
        <v>24</v>
      </c>
      <c r="Z15" s="134"/>
      <c r="AA15" s="134"/>
      <c r="AB15" s="134"/>
      <c r="AC15" s="134" t="s">
        <v>25</v>
      </c>
      <c r="AD15" s="134"/>
      <c r="AE15" s="134"/>
      <c r="AF15" s="134"/>
      <c r="AG15" s="134"/>
      <c r="AH15" s="134"/>
      <c r="AI15" s="134"/>
      <c r="AJ15" s="135" t="s">
        <v>26</v>
      </c>
    </row>
    <row r="16" spans="7:38" ht="27.95" customHeight="1">
      <c r="J16" s="28"/>
      <c r="K16" s="28"/>
      <c r="L16" s="135"/>
      <c r="M16" s="135"/>
      <c r="N16" s="144"/>
      <c r="O16" s="145"/>
      <c r="P16" s="146"/>
      <c r="Q16" s="134"/>
      <c r="R16" s="134"/>
      <c r="S16" s="134"/>
      <c r="T16" s="134"/>
      <c r="U16" s="134"/>
      <c r="V16" s="134"/>
      <c r="W16" s="134"/>
      <c r="X16" s="134"/>
      <c r="Y16" s="134"/>
      <c r="Z16" s="134"/>
      <c r="AA16" s="134"/>
      <c r="AB16" s="134"/>
      <c r="AC16" s="134" t="s">
        <v>27</v>
      </c>
      <c r="AD16" s="134"/>
      <c r="AE16" s="98" t="s">
        <v>28</v>
      </c>
      <c r="AF16" s="98"/>
      <c r="AG16" s="136" t="s">
        <v>29</v>
      </c>
      <c r="AH16" s="136"/>
      <c r="AI16" s="136"/>
      <c r="AJ16" s="135"/>
    </row>
    <row r="17" spans="1:38" ht="14.25" customHeight="1">
      <c r="J17" s="28"/>
      <c r="K17" s="28"/>
      <c r="L17" s="135"/>
      <c r="M17" s="135"/>
      <c r="N17" s="147"/>
      <c r="O17" s="148"/>
      <c r="P17" s="149"/>
      <c r="Q17" s="134"/>
      <c r="R17" s="134"/>
      <c r="S17" s="134"/>
      <c r="T17" s="134"/>
      <c r="U17" s="134"/>
      <c r="V17" s="134"/>
      <c r="W17" s="134"/>
      <c r="X17" s="134"/>
      <c r="Y17" s="134"/>
      <c r="Z17" s="134"/>
      <c r="AA17" s="134"/>
      <c r="AB17" s="134"/>
      <c r="AC17" s="42" t="s">
        <v>30</v>
      </c>
      <c r="AD17" s="42" t="s">
        <v>31</v>
      </c>
      <c r="AE17" s="42" t="s">
        <v>30</v>
      </c>
      <c r="AF17" s="42" t="s">
        <v>31</v>
      </c>
      <c r="AG17" s="43" t="s">
        <v>32</v>
      </c>
      <c r="AH17" s="137" t="s">
        <v>33</v>
      </c>
      <c r="AI17" s="137"/>
      <c r="AJ17" s="135"/>
    </row>
    <row r="18" spans="1:38" ht="12" customHeight="1">
      <c r="J18" s="28"/>
      <c r="K18" s="44">
        <v>1</v>
      </c>
      <c r="L18" s="45" t="s">
        <v>6</v>
      </c>
      <c r="M18" s="45" t="s">
        <v>34</v>
      </c>
      <c r="N18" s="130">
        <f ca="1">OFFSET(N18,0,-1)+1</f>
        <v>3</v>
      </c>
      <c r="O18" s="130"/>
      <c r="P18" s="130"/>
      <c r="Q18" s="130">
        <f ca="1">OFFSET(Q18,0,-3)+1</f>
        <v>4</v>
      </c>
      <c r="R18" s="130"/>
      <c r="S18" s="130"/>
      <c r="T18" s="130"/>
      <c r="U18" s="130">
        <f ca="1">OFFSET(U18,0,-4)+1</f>
        <v>5</v>
      </c>
      <c r="V18" s="130"/>
      <c r="W18" s="130"/>
      <c r="X18" s="130"/>
      <c r="Y18" s="46"/>
      <c r="Z18" s="46"/>
      <c r="AA18" s="46">
        <f ca="1">OFFSET(U18,0,0)+1</f>
        <v>6</v>
      </c>
      <c r="AB18" s="47">
        <f ca="1">AA18</f>
        <v>6</v>
      </c>
      <c r="AC18" s="48">
        <f t="shared" ref="AC18:AJ18" ca="1" si="0">OFFSET(AC18,0,-1)+1</f>
        <v>7</v>
      </c>
      <c r="AD18" s="48">
        <f t="shared" ca="1" si="0"/>
        <v>8</v>
      </c>
      <c r="AE18" s="48">
        <f t="shared" ca="1" si="0"/>
        <v>9</v>
      </c>
      <c r="AF18" s="48">
        <f t="shared" ca="1" si="0"/>
        <v>10</v>
      </c>
      <c r="AG18" s="48">
        <f t="shared" ca="1" si="0"/>
        <v>11</v>
      </c>
      <c r="AH18" s="48">
        <f t="shared" ca="1" si="0"/>
        <v>12</v>
      </c>
      <c r="AI18" s="48">
        <f t="shared" ca="1" si="0"/>
        <v>13</v>
      </c>
      <c r="AJ18" s="48">
        <f t="shared" ca="1" si="0"/>
        <v>14</v>
      </c>
    </row>
    <row r="19" spans="1:38">
      <c r="A19" s="109">
        <v>1</v>
      </c>
      <c r="B19" s="2"/>
      <c r="C19" s="2"/>
      <c r="D19" s="2"/>
      <c r="E19" s="2"/>
      <c r="F19" s="1"/>
      <c r="G19" s="1"/>
      <c r="H19" s="1"/>
      <c r="J19" s="28"/>
      <c r="K19" s="28"/>
      <c r="L19" s="49">
        <v>1</v>
      </c>
      <c r="M19" s="50" t="s">
        <v>35</v>
      </c>
      <c r="N19" s="131" t="str">
        <f>IF('[1]Перечень тарифов'!J21="","","" &amp; '[1]Перечень тарифов'!J21 &amp; "")</f>
        <v>Тариф на подключение (технологическое присоединение) к централизованным системам водоотведения</v>
      </c>
      <c r="O19" s="132"/>
      <c r="P19" s="132"/>
      <c r="Q19" s="132"/>
      <c r="R19" s="132"/>
      <c r="S19" s="132"/>
      <c r="T19" s="132"/>
      <c r="U19" s="132"/>
      <c r="V19" s="132"/>
      <c r="W19" s="132"/>
      <c r="X19" s="132"/>
      <c r="Y19" s="132"/>
      <c r="Z19" s="132"/>
      <c r="AA19" s="132"/>
      <c r="AB19" s="132"/>
      <c r="AC19" s="132"/>
      <c r="AD19" s="132"/>
      <c r="AE19" s="132"/>
      <c r="AF19" s="132"/>
      <c r="AG19" s="132"/>
      <c r="AH19" s="132"/>
      <c r="AI19" s="132"/>
      <c r="AJ19" s="132"/>
    </row>
    <row r="20" spans="1:38" ht="39" customHeight="1">
      <c r="A20" s="109"/>
      <c r="B20" s="109">
        <v>1</v>
      </c>
      <c r="C20" s="2"/>
      <c r="D20" s="2"/>
      <c r="E20" s="2"/>
      <c r="F20" s="51"/>
      <c r="G20" s="52"/>
      <c r="H20" s="52"/>
      <c r="I20" s="53"/>
      <c r="J20" s="54"/>
      <c r="K20" s="4"/>
      <c r="L20" s="49" t="s">
        <v>65</v>
      </c>
      <c r="M20" s="55" t="s">
        <v>36</v>
      </c>
      <c r="N20" s="123" t="str">
        <f>IF('[1]Перечень тарифов'!N21="","","" &amp; '[1]Перечень тарифов'!N21 &amp; "")</f>
        <v>Моргаушский муниципальный район, Моргаушское (97632435);
Моргаушский муниципальный район, Большесундырское (97632420);
Моргаушский муниципальный район, Москакасинское (97632440);</v>
      </c>
      <c r="O20" s="133"/>
      <c r="P20" s="133"/>
      <c r="Q20" s="133"/>
      <c r="R20" s="133"/>
      <c r="S20" s="133"/>
      <c r="T20" s="133"/>
      <c r="U20" s="133"/>
      <c r="V20" s="133"/>
      <c r="W20" s="133"/>
      <c r="X20" s="133"/>
      <c r="Y20" s="133"/>
      <c r="Z20" s="133"/>
      <c r="AA20" s="133"/>
      <c r="AB20" s="133"/>
      <c r="AC20" s="133"/>
      <c r="AD20" s="133"/>
      <c r="AE20" s="133"/>
      <c r="AF20" s="133"/>
      <c r="AG20" s="133"/>
      <c r="AH20" s="133"/>
      <c r="AI20" s="133"/>
      <c r="AJ20" s="133"/>
    </row>
    <row r="21" spans="1:38" ht="22.5">
      <c r="A21" s="109"/>
      <c r="B21" s="109"/>
      <c r="C21" s="109">
        <v>1</v>
      </c>
      <c r="D21" s="2"/>
      <c r="E21" s="2"/>
      <c r="F21" s="51"/>
      <c r="G21" s="52"/>
      <c r="H21" s="52"/>
      <c r="I21" s="53"/>
      <c r="J21" s="54"/>
      <c r="K21" s="4"/>
      <c r="L21" s="49" t="s">
        <v>66</v>
      </c>
      <c r="M21" s="56" t="s">
        <v>37</v>
      </c>
      <c r="N21" s="154" t="str">
        <f>IF('[1]Перечень тарифов'!R21="","","" &amp; '[1]Перечень тарифов'!R21 &amp; "")</f>
        <v>с. Моргауши, ул. 50 лет Октября</v>
      </c>
      <c r="O21" s="155"/>
      <c r="P21" s="155"/>
      <c r="Q21" s="155"/>
      <c r="R21" s="155"/>
      <c r="S21" s="155"/>
      <c r="T21" s="155"/>
      <c r="U21" s="155"/>
      <c r="V21" s="155"/>
      <c r="W21" s="155"/>
      <c r="X21" s="155"/>
      <c r="Y21" s="155"/>
      <c r="Z21" s="155"/>
      <c r="AA21" s="155"/>
      <c r="AB21" s="155"/>
      <c r="AC21" s="155"/>
      <c r="AD21" s="155"/>
      <c r="AE21" s="155"/>
      <c r="AF21" s="155"/>
      <c r="AG21" s="155"/>
      <c r="AH21" s="155"/>
      <c r="AI21" s="155"/>
      <c r="AJ21" s="155"/>
    </row>
    <row r="22" spans="1:38" ht="20.100000000000001" customHeight="1">
      <c r="A22" s="109"/>
      <c r="B22" s="109"/>
      <c r="C22" s="109"/>
      <c r="D22" s="109">
        <v>1</v>
      </c>
      <c r="E22" s="2"/>
      <c r="F22" s="51"/>
      <c r="G22" s="52"/>
      <c r="H22" s="52"/>
      <c r="I22" s="110"/>
      <c r="J22" s="111"/>
      <c r="K22" s="124"/>
      <c r="L22" s="113" t="s">
        <v>67</v>
      </c>
      <c r="M22" s="115" t="s">
        <v>38</v>
      </c>
      <c r="N22" s="117"/>
      <c r="O22" s="118" t="s">
        <v>6</v>
      </c>
      <c r="P22" s="119">
        <v>1</v>
      </c>
      <c r="Q22" s="100" t="s">
        <v>39</v>
      </c>
      <c r="R22" s="108"/>
      <c r="S22" s="104">
        <v>1</v>
      </c>
      <c r="T22" s="125"/>
      <c r="U22" s="100" t="s">
        <v>39</v>
      </c>
      <c r="V22" s="108"/>
      <c r="W22" s="104" t="s">
        <v>6</v>
      </c>
      <c r="X22" s="128"/>
      <c r="Y22" s="100" t="s">
        <v>39</v>
      </c>
      <c r="Z22" s="57"/>
      <c r="AA22" s="58">
        <v>1</v>
      </c>
      <c r="AB22" s="59"/>
      <c r="AC22" s="60">
        <v>2.694</v>
      </c>
      <c r="AD22" s="60">
        <v>2.694</v>
      </c>
      <c r="AE22" s="61">
        <v>0</v>
      </c>
      <c r="AF22" s="60">
        <v>0</v>
      </c>
      <c r="AG22" s="62" t="s">
        <v>40</v>
      </c>
      <c r="AH22" s="63" t="s">
        <v>41</v>
      </c>
      <c r="AI22" s="62" t="s">
        <v>42</v>
      </c>
      <c r="AJ22" s="63" t="s">
        <v>39</v>
      </c>
    </row>
    <row r="23" spans="1:38" ht="20.100000000000001" customHeight="1">
      <c r="A23" s="109"/>
      <c r="B23" s="109"/>
      <c r="C23" s="109"/>
      <c r="D23" s="109"/>
      <c r="E23" s="2"/>
      <c r="F23" s="51"/>
      <c r="G23" s="52"/>
      <c r="H23" s="52"/>
      <c r="I23" s="110"/>
      <c r="J23" s="111"/>
      <c r="K23" s="124"/>
      <c r="L23" s="114"/>
      <c r="M23" s="116"/>
      <c r="N23" s="117"/>
      <c r="O23" s="118"/>
      <c r="P23" s="119"/>
      <c r="Q23" s="100"/>
      <c r="R23" s="108"/>
      <c r="S23" s="104"/>
      <c r="T23" s="126"/>
      <c r="U23" s="100"/>
      <c r="V23" s="108"/>
      <c r="W23" s="104"/>
      <c r="X23" s="129"/>
      <c r="Y23" s="100"/>
      <c r="Z23" s="64"/>
      <c r="AA23" s="65"/>
      <c r="AB23" s="65"/>
      <c r="AC23" s="66"/>
      <c r="AD23" s="66"/>
      <c r="AE23" s="66"/>
      <c r="AF23" s="67" t="str">
        <f>AG22 &amp; "-" &amp; AI22</f>
        <v>01.01.2019-31.12.2019</v>
      </c>
      <c r="AG23" s="67"/>
      <c r="AH23" s="67"/>
      <c r="AI23" s="67"/>
      <c r="AJ23" s="67" t="s">
        <v>39</v>
      </c>
    </row>
    <row r="24" spans="1:38" ht="20.100000000000001" customHeight="1">
      <c r="A24" s="109"/>
      <c r="B24" s="109"/>
      <c r="C24" s="109"/>
      <c r="D24" s="109"/>
      <c r="E24" s="2"/>
      <c r="F24" s="51"/>
      <c r="G24" s="52"/>
      <c r="H24" s="52"/>
      <c r="I24" s="110"/>
      <c r="J24" s="111"/>
      <c r="K24" s="124"/>
      <c r="L24" s="114"/>
      <c r="M24" s="116"/>
      <c r="N24" s="117"/>
      <c r="O24" s="118"/>
      <c r="P24" s="119"/>
      <c r="Q24" s="100"/>
      <c r="R24" s="108"/>
      <c r="S24" s="104"/>
      <c r="T24" s="127"/>
      <c r="U24" s="100"/>
      <c r="V24" s="68"/>
      <c r="W24" s="69"/>
      <c r="X24" s="65"/>
      <c r="Y24" s="70"/>
      <c r="Z24" s="70"/>
      <c r="AA24" s="70"/>
      <c r="AB24" s="70"/>
      <c r="AC24" s="66"/>
      <c r="AD24" s="66"/>
      <c r="AE24" s="66"/>
      <c r="AF24" s="66"/>
      <c r="AG24" s="71"/>
      <c r="AH24" s="72"/>
      <c r="AI24" s="72"/>
      <c r="AJ24" s="71"/>
    </row>
    <row r="25" spans="1:38" ht="20.100000000000001" customHeight="1">
      <c r="A25" s="109"/>
      <c r="B25" s="109"/>
      <c r="C25" s="109"/>
      <c r="D25" s="109"/>
      <c r="E25" s="2"/>
      <c r="F25" s="51"/>
      <c r="G25" s="52"/>
      <c r="H25" s="52"/>
      <c r="I25" s="110"/>
      <c r="J25" s="111"/>
      <c r="K25" s="124"/>
      <c r="L25" s="114"/>
      <c r="M25" s="116"/>
      <c r="N25" s="117"/>
      <c r="O25" s="118"/>
      <c r="P25" s="119"/>
      <c r="Q25" s="100"/>
      <c r="R25" s="73"/>
      <c r="S25" s="74"/>
      <c r="T25" s="75"/>
      <c r="U25" s="70"/>
      <c r="V25" s="70"/>
      <c r="W25" s="70"/>
      <c r="X25" s="70"/>
      <c r="Y25" s="70"/>
      <c r="Z25" s="70"/>
      <c r="AA25" s="70"/>
      <c r="AB25" s="70"/>
      <c r="AC25" s="66"/>
      <c r="AD25" s="66"/>
      <c r="AE25" s="66"/>
      <c r="AF25" s="66"/>
      <c r="AG25" s="71"/>
      <c r="AH25" s="72"/>
      <c r="AI25" s="72"/>
      <c r="AJ25" s="71"/>
    </row>
    <row r="26" spans="1:38" s="80" customFormat="1" ht="40.5" customHeight="1">
      <c r="A26" s="109"/>
      <c r="B26" s="109"/>
      <c r="C26" s="109"/>
      <c r="D26" s="109"/>
      <c r="E26" s="76"/>
      <c r="F26" s="76"/>
      <c r="G26" s="76"/>
      <c r="H26" s="76"/>
      <c r="I26" s="110"/>
      <c r="J26" s="111"/>
      <c r="K26" s="124"/>
      <c r="L26" s="114"/>
      <c r="M26" s="116"/>
      <c r="N26" s="77"/>
      <c r="O26" s="78"/>
      <c r="P26" s="65"/>
      <c r="Q26" s="78"/>
      <c r="R26" s="78"/>
      <c r="S26" s="78"/>
      <c r="T26" s="78"/>
      <c r="U26" s="78"/>
      <c r="V26" s="78"/>
      <c r="W26" s="78"/>
      <c r="X26" s="78"/>
      <c r="Y26" s="78"/>
      <c r="Z26" s="78"/>
      <c r="AA26" s="78"/>
      <c r="AB26" s="78"/>
      <c r="AC26" s="78"/>
      <c r="AD26" s="78"/>
      <c r="AE26" s="78"/>
      <c r="AF26" s="78"/>
      <c r="AG26" s="78"/>
      <c r="AH26" s="78"/>
      <c r="AI26" s="78"/>
      <c r="AJ26" s="78"/>
      <c r="AK26" s="79"/>
      <c r="AL26" s="79"/>
    </row>
    <row r="27" spans="1:38" ht="20.100000000000001" customHeight="1">
      <c r="A27" s="109"/>
      <c r="B27" s="109"/>
      <c r="C27" s="109"/>
      <c r="D27" s="109">
        <v>2</v>
      </c>
      <c r="E27" s="2"/>
      <c r="F27" s="51" t="s">
        <v>44</v>
      </c>
      <c r="G27" s="52"/>
      <c r="H27" s="52"/>
      <c r="I27" s="110"/>
      <c r="J27" s="111"/>
      <c r="K27" s="112" t="s">
        <v>45</v>
      </c>
      <c r="L27" s="113" t="s">
        <v>68</v>
      </c>
      <c r="M27" s="115" t="s">
        <v>46</v>
      </c>
      <c r="N27" s="117"/>
      <c r="O27" s="118" t="s">
        <v>6</v>
      </c>
      <c r="P27" s="119">
        <v>1</v>
      </c>
      <c r="Q27" s="100" t="s">
        <v>41</v>
      </c>
      <c r="R27" s="108"/>
      <c r="S27" s="104">
        <v>1</v>
      </c>
      <c r="T27" s="105" t="s">
        <v>47</v>
      </c>
      <c r="U27" s="100" t="s">
        <v>39</v>
      </c>
      <c r="V27" s="108"/>
      <c r="W27" s="104" t="s">
        <v>6</v>
      </c>
      <c r="X27" s="99"/>
      <c r="Y27" s="100" t="s">
        <v>41</v>
      </c>
      <c r="Z27" s="57"/>
      <c r="AA27" s="58">
        <v>1</v>
      </c>
      <c r="AB27" s="81" t="s">
        <v>48</v>
      </c>
      <c r="AC27" s="60">
        <v>0</v>
      </c>
      <c r="AD27" s="60">
        <v>0</v>
      </c>
      <c r="AE27" s="61">
        <v>5527.7</v>
      </c>
      <c r="AF27" s="60">
        <f>AE27</f>
        <v>5527.7</v>
      </c>
      <c r="AG27" s="62" t="s">
        <v>40</v>
      </c>
      <c r="AH27" s="63" t="s">
        <v>41</v>
      </c>
      <c r="AI27" s="62" t="s">
        <v>42</v>
      </c>
      <c r="AJ27" s="63" t="s">
        <v>39</v>
      </c>
    </row>
    <row r="28" spans="1:38" ht="20.100000000000001" customHeight="1">
      <c r="A28" s="109"/>
      <c r="B28" s="109"/>
      <c r="C28" s="109"/>
      <c r="D28" s="109"/>
      <c r="E28" s="2"/>
      <c r="F28" s="51" t="s">
        <v>44</v>
      </c>
      <c r="G28" s="52"/>
      <c r="H28" s="52"/>
      <c r="I28" s="110"/>
      <c r="J28" s="111"/>
      <c r="K28" s="112"/>
      <c r="L28" s="114"/>
      <c r="M28" s="116"/>
      <c r="N28" s="117"/>
      <c r="O28" s="118"/>
      <c r="P28" s="119"/>
      <c r="Q28" s="100"/>
      <c r="R28" s="108"/>
      <c r="S28" s="104"/>
      <c r="T28" s="106"/>
      <c r="U28" s="100"/>
      <c r="V28" s="108"/>
      <c r="W28" s="104"/>
      <c r="X28" s="99"/>
      <c r="Y28" s="100"/>
      <c r="Z28" s="64"/>
      <c r="AA28" s="65"/>
      <c r="AB28" s="65" t="s">
        <v>49</v>
      </c>
      <c r="AC28" s="66"/>
      <c r="AD28" s="66"/>
      <c r="AE28" s="66"/>
      <c r="AF28" s="67" t="str">
        <f>AG27 &amp; "-" &amp; AI27</f>
        <v>01.01.2019-31.12.2019</v>
      </c>
      <c r="AG28" s="67"/>
      <c r="AH28" s="67"/>
      <c r="AI28" s="67"/>
      <c r="AJ28" s="67" t="s">
        <v>39</v>
      </c>
    </row>
    <row r="29" spans="1:38" ht="20.100000000000001" customHeight="1">
      <c r="A29" s="109"/>
      <c r="B29" s="109"/>
      <c r="C29" s="109"/>
      <c r="D29" s="109"/>
      <c r="E29" s="2"/>
      <c r="F29" s="51" t="s">
        <v>44</v>
      </c>
      <c r="G29" s="52"/>
      <c r="H29" s="52"/>
      <c r="I29" s="110"/>
      <c r="J29" s="111"/>
      <c r="K29" s="112"/>
      <c r="L29" s="114"/>
      <c r="M29" s="116"/>
      <c r="N29" s="117"/>
      <c r="O29" s="118"/>
      <c r="P29" s="119"/>
      <c r="Q29" s="100"/>
      <c r="R29" s="108"/>
      <c r="S29" s="104"/>
      <c r="T29" s="107"/>
      <c r="U29" s="100"/>
      <c r="V29" s="68"/>
      <c r="W29" s="69"/>
      <c r="X29" s="65"/>
      <c r="Y29" s="70"/>
      <c r="Z29" s="70"/>
      <c r="AA29" s="70"/>
      <c r="AB29" s="70"/>
      <c r="AC29" s="66"/>
      <c r="AD29" s="66"/>
      <c r="AE29" s="66"/>
      <c r="AF29" s="66"/>
      <c r="AG29" s="71"/>
      <c r="AH29" s="72"/>
      <c r="AI29" s="72"/>
      <c r="AJ29" s="71"/>
    </row>
    <row r="30" spans="1:38" ht="20.100000000000001" customHeight="1">
      <c r="A30" s="109"/>
      <c r="B30" s="109"/>
      <c r="C30" s="109"/>
      <c r="D30" s="109"/>
      <c r="E30" s="2"/>
      <c r="F30" s="51"/>
      <c r="G30" s="52"/>
      <c r="H30" s="52"/>
      <c r="I30" s="110"/>
      <c r="J30" s="111"/>
      <c r="K30" s="112"/>
      <c r="L30" s="114"/>
      <c r="M30" s="116"/>
      <c r="N30" s="117"/>
      <c r="O30" s="118"/>
      <c r="P30" s="119"/>
      <c r="Q30" s="100"/>
      <c r="R30" s="101" t="s">
        <v>45</v>
      </c>
      <c r="S30" s="104" t="s">
        <v>34</v>
      </c>
      <c r="T30" s="105" t="s">
        <v>50</v>
      </c>
      <c r="U30" s="100" t="s">
        <v>39</v>
      </c>
      <c r="V30" s="108"/>
      <c r="W30" s="104" t="s">
        <v>6</v>
      </c>
      <c r="X30" s="99"/>
      <c r="Y30" s="100" t="s">
        <v>41</v>
      </c>
      <c r="Z30" s="57"/>
      <c r="AA30" s="58">
        <v>1</v>
      </c>
      <c r="AB30" s="81" t="s">
        <v>48</v>
      </c>
      <c r="AC30" s="60">
        <f>AC27</f>
        <v>0</v>
      </c>
      <c r="AD30" s="60">
        <f t="shared" ref="AD30:AF30" si="1">AD27</f>
        <v>0</v>
      </c>
      <c r="AE30" s="60">
        <f t="shared" si="1"/>
        <v>5527.7</v>
      </c>
      <c r="AF30" s="60">
        <f t="shared" si="1"/>
        <v>5527.7</v>
      </c>
      <c r="AG30" s="62" t="s">
        <v>40</v>
      </c>
      <c r="AH30" s="63" t="s">
        <v>41</v>
      </c>
      <c r="AI30" s="62" t="s">
        <v>42</v>
      </c>
      <c r="AJ30" s="63" t="s">
        <v>39</v>
      </c>
    </row>
    <row r="31" spans="1:38" ht="20.100000000000001" customHeight="1">
      <c r="A31" s="109"/>
      <c r="B31" s="109"/>
      <c r="C31" s="109"/>
      <c r="D31" s="109"/>
      <c r="E31" s="2"/>
      <c r="F31" s="51"/>
      <c r="G31" s="52"/>
      <c r="H31" s="52"/>
      <c r="I31" s="110"/>
      <c r="J31" s="111"/>
      <c r="K31" s="112"/>
      <c r="L31" s="114"/>
      <c r="M31" s="116"/>
      <c r="N31" s="117"/>
      <c r="O31" s="118"/>
      <c r="P31" s="119"/>
      <c r="Q31" s="100"/>
      <c r="R31" s="102"/>
      <c r="S31" s="104"/>
      <c r="T31" s="106"/>
      <c r="U31" s="100"/>
      <c r="V31" s="108"/>
      <c r="W31" s="104"/>
      <c r="X31" s="99"/>
      <c r="Y31" s="100"/>
      <c r="Z31" s="64"/>
      <c r="AA31" s="65"/>
      <c r="AB31" s="65" t="s">
        <v>49</v>
      </c>
      <c r="AC31" s="66"/>
      <c r="AD31" s="66"/>
      <c r="AE31" s="66"/>
      <c r="AF31" s="67" t="str">
        <f>AG30 &amp; "-" &amp; AI30</f>
        <v>01.01.2019-31.12.2019</v>
      </c>
      <c r="AG31" s="67"/>
      <c r="AH31" s="67"/>
      <c r="AI31" s="67"/>
      <c r="AJ31" s="67" t="s">
        <v>39</v>
      </c>
    </row>
    <row r="32" spans="1:38" ht="20.100000000000001" customHeight="1">
      <c r="A32" s="109"/>
      <c r="B32" s="109"/>
      <c r="C32" s="109"/>
      <c r="D32" s="109"/>
      <c r="E32" s="2"/>
      <c r="F32" s="51"/>
      <c r="G32" s="52"/>
      <c r="H32" s="52"/>
      <c r="I32" s="110"/>
      <c r="J32" s="111"/>
      <c r="K32" s="112"/>
      <c r="L32" s="114"/>
      <c r="M32" s="116"/>
      <c r="N32" s="117"/>
      <c r="O32" s="118"/>
      <c r="P32" s="119"/>
      <c r="Q32" s="100"/>
      <c r="R32" s="103"/>
      <c r="S32" s="104"/>
      <c r="T32" s="107"/>
      <c r="U32" s="100"/>
      <c r="V32" s="68"/>
      <c r="W32" s="69"/>
      <c r="X32" s="65"/>
      <c r="Y32" s="70"/>
      <c r="Z32" s="70"/>
      <c r="AA32" s="70"/>
      <c r="AB32" s="70"/>
      <c r="AC32" s="66"/>
      <c r="AD32" s="66"/>
      <c r="AE32" s="66"/>
      <c r="AF32" s="66"/>
      <c r="AG32" s="71"/>
      <c r="AH32" s="72"/>
      <c r="AI32" s="72"/>
      <c r="AJ32" s="71"/>
    </row>
    <row r="33" spans="1:38" ht="20.100000000000001" customHeight="1">
      <c r="A33" s="109"/>
      <c r="B33" s="109"/>
      <c r="C33" s="109"/>
      <c r="D33" s="109"/>
      <c r="E33" s="2"/>
      <c r="F33" s="51"/>
      <c r="G33" s="52"/>
      <c r="H33" s="52"/>
      <c r="I33" s="110"/>
      <c r="J33" s="111"/>
      <c r="K33" s="112"/>
      <c r="L33" s="114"/>
      <c r="M33" s="116"/>
      <c r="N33" s="117"/>
      <c r="O33" s="118"/>
      <c r="P33" s="119"/>
      <c r="Q33" s="100"/>
      <c r="R33" s="101" t="s">
        <v>45</v>
      </c>
      <c r="S33" s="104" t="s">
        <v>51</v>
      </c>
      <c r="T33" s="105" t="s">
        <v>52</v>
      </c>
      <c r="U33" s="100" t="s">
        <v>39</v>
      </c>
      <c r="V33" s="108"/>
      <c r="W33" s="104" t="s">
        <v>6</v>
      </c>
      <c r="X33" s="99"/>
      <c r="Y33" s="100" t="s">
        <v>41</v>
      </c>
      <c r="Z33" s="57"/>
      <c r="AA33" s="58">
        <v>1</v>
      </c>
      <c r="AB33" s="81" t="s">
        <v>48</v>
      </c>
      <c r="AC33" s="60">
        <f>AC27</f>
        <v>0</v>
      </c>
      <c r="AD33" s="60">
        <f t="shared" ref="AD33:AF33" si="2">AD27</f>
        <v>0</v>
      </c>
      <c r="AE33" s="60">
        <f t="shared" si="2"/>
        <v>5527.7</v>
      </c>
      <c r="AF33" s="60">
        <f t="shared" si="2"/>
        <v>5527.7</v>
      </c>
      <c r="AG33" s="62" t="s">
        <v>40</v>
      </c>
      <c r="AH33" s="63" t="s">
        <v>41</v>
      </c>
      <c r="AI33" s="62" t="s">
        <v>42</v>
      </c>
      <c r="AJ33" s="63" t="s">
        <v>39</v>
      </c>
    </row>
    <row r="34" spans="1:38" ht="20.100000000000001" customHeight="1">
      <c r="A34" s="109"/>
      <c r="B34" s="109"/>
      <c r="C34" s="109"/>
      <c r="D34" s="109"/>
      <c r="E34" s="2"/>
      <c r="F34" s="51"/>
      <c r="G34" s="52"/>
      <c r="H34" s="52"/>
      <c r="I34" s="110"/>
      <c r="J34" s="111"/>
      <c r="K34" s="112"/>
      <c r="L34" s="114"/>
      <c r="M34" s="116"/>
      <c r="N34" s="117"/>
      <c r="O34" s="118"/>
      <c r="P34" s="119"/>
      <c r="Q34" s="100"/>
      <c r="R34" s="102"/>
      <c r="S34" s="104"/>
      <c r="T34" s="106"/>
      <c r="U34" s="100"/>
      <c r="V34" s="108"/>
      <c r="W34" s="104"/>
      <c r="X34" s="99"/>
      <c r="Y34" s="100"/>
      <c r="Z34" s="64"/>
      <c r="AA34" s="65"/>
      <c r="AB34" s="65" t="s">
        <v>49</v>
      </c>
      <c r="AC34" s="66"/>
      <c r="AD34" s="66"/>
      <c r="AE34" s="66"/>
      <c r="AF34" s="67" t="str">
        <f>AG33 &amp; "-" &amp; AI33</f>
        <v>01.01.2019-31.12.2019</v>
      </c>
      <c r="AG34" s="67"/>
      <c r="AH34" s="67"/>
      <c r="AI34" s="67"/>
      <c r="AJ34" s="67" t="s">
        <v>39</v>
      </c>
    </row>
    <row r="35" spans="1:38" ht="20.100000000000001" customHeight="1">
      <c r="A35" s="109"/>
      <c r="B35" s="109"/>
      <c r="C35" s="109"/>
      <c r="D35" s="109"/>
      <c r="E35" s="2"/>
      <c r="F35" s="51"/>
      <c r="G35" s="52"/>
      <c r="H35" s="52"/>
      <c r="I35" s="110"/>
      <c r="J35" s="111"/>
      <c r="K35" s="112"/>
      <c r="L35" s="114"/>
      <c r="M35" s="116"/>
      <c r="N35" s="117"/>
      <c r="O35" s="118"/>
      <c r="P35" s="119"/>
      <c r="Q35" s="100"/>
      <c r="R35" s="103"/>
      <c r="S35" s="104"/>
      <c r="T35" s="107"/>
      <c r="U35" s="100"/>
      <c r="V35" s="68"/>
      <c r="W35" s="69"/>
      <c r="X35" s="65"/>
      <c r="Y35" s="70"/>
      <c r="Z35" s="70"/>
      <c r="AA35" s="70"/>
      <c r="AB35" s="70"/>
      <c r="AC35" s="66"/>
      <c r="AD35" s="66"/>
      <c r="AE35" s="66"/>
      <c r="AF35" s="66"/>
      <c r="AG35" s="71"/>
      <c r="AH35" s="72"/>
      <c r="AI35" s="72"/>
      <c r="AJ35" s="71"/>
    </row>
    <row r="36" spans="1:38" ht="34.5" customHeight="1">
      <c r="A36" s="109"/>
      <c r="B36" s="109"/>
      <c r="C36" s="109"/>
      <c r="D36" s="109"/>
      <c r="E36" s="2"/>
      <c r="F36" s="51"/>
      <c r="G36" s="52"/>
      <c r="H36" s="52"/>
      <c r="I36" s="110"/>
      <c r="J36" s="111"/>
      <c r="K36" s="112"/>
      <c r="L36" s="114"/>
      <c r="M36" s="116"/>
      <c r="N36" s="117"/>
      <c r="O36" s="118"/>
      <c r="P36" s="119"/>
      <c r="Q36" s="100"/>
      <c r="R36" s="101" t="s">
        <v>45</v>
      </c>
      <c r="S36" s="104" t="s">
        <v>53</v>
      </c>
      <c r="T36" s="105" t="s">
        <v>54</v>
      </c>
      <c r="U36" s="100" t="s">
        <v>39</v>
      </c>
      <c r="V36" s="108"/>
      <c r="W36" s="104" t="s">
        <v>6</v>
      </c>
      <c r="X36" s="99"/>
      <c r="Y36" s="100" t="s">
        <v>41</v>
      </c>
      <c r="Z36" s="57"/>
      <c r="AA36" s="58">
        <v>1</v>
      </c>
      <c r="AB36" s="81" t="s">
        <v>55</v>
      </c>
      <c r="AC36" s="60">
        <f>AC27</f>
        <v>0</v>
      </c>
      <c r="AD36" s="60">
        <f t="shared" ref="AD36:AF36" si="3">AD27</f>
        <v>0</v>
      </c>
      <c r="AE36" s="60">
        <f t="shared" si="3"/>
        <v>5527.7</v>
      </c>
      <c r="AF36" s="60">
        <f t="shared" si="3"/>
        <v>5527.7</v>
      </c>
      <c r="AG36" s="62" t="s">
        <v>40</v>
      </c>
      <c r="AH36" s="63" t="s">
        <v>41</v>
      </c>
      <c r="AI36" s="62" t="s">
        <v>42</v>
      </c>
      <c r="AJ36" s="63" t="s">
        <v>39</v>
      </c>
    </row>
    <row r="37" spans="1:38" ht="38.25" customHeight="1">
      <c r="A37" s="109"/>
      <c r="B37" s="109"/>
      <c r="C37" s="109"/>
      <c r="D37" s="109"/>
      <c r="E37" s="2"/>
      <c r="F37" s="51"/>
      <c r="G37" s="52"/>
      <c r="H37" s="52"/>
      <c r="I37" s="110"/>
      <c r="J37" s="111"/>
      <c r="K37" s="112"/>
      <c r="L37" s="114"/>
      <c r="M37" s="116"/>
      <c r="N37" s="117"/>
      <c r="O37" s="118"/>
      <c r="P37" s="119"/>
      <c r="Q37" s="100"/>
      <c r="R37" s="102"/>
      <c r="S37" s="104"/>
      <c r="T37" s="106"/>
      <c r="U37" s="100"/>
      <c r="V37" s="108"/>
      <c r="W37" s="104"/>
      <c r="X37" s="99"/>
      <c r="Y37" s="100"/>
      <c r="Z37" s="82" t="s">
        <v>45</v>
      </c>
      <c r="AA37" s="58" t="s">
        <v>34</v>
      </c>
      <c r="AB37" s="81" t="s">
        <v>56</v>
      </c>
      <c r="AC37" s="60">
        <v>0</v>
      </c>
      <c r="AD37" s="60">
        <v>0</v>
      </c>
      <c r="AE37" s="61">
        <v>5326.48</v>
      </c>
      <c r="AF37" s="60">
        <f>AE37</f>
        <v>5326.48</v>
      </c>
      <c r="AG37" s="62" t="s">
        <v>40</v>
      </c>
      <c r="AH37" s="63" t="s">
        <v>41</v>
      </c>
      <c r="AI37" s="62" t="s">
        <v>42</v>
      </c>
      <c r="AJ37" s="63" t="s">
        <v>39</v>
      </c>
    </row>
    <row r="38" spans="1:38" ht="20.100000000000001" customHeight="1">
      <c r="A38" s="109"/>
      <c r="B38" s="109"/>
      <c r="C38" s="109"/>
      <c r="D38" s="109"/>
      <c r="E38" s="2"/>
      <c r="F38" s="51"/>
      <c r="G38" s="52"/>
      <c r="H38" s="52"/>
      <c r="I38" s="110"/>
      <c r="J38" s="111"/>
      <c r="K38" s="112"/>
      <c r="L38" s="114"/>
      <c r="M38" s="116"/>
      <c r="N38" s="117"/>
      <c r="O38" s="118"/>
      <c r="P38" s="119"/>
      <c r="Q38" s="100"/>
      <c r="R38" s="102"/>
      <c r="S38" s="104"/>
      <c r="T38" s="106"/>
      <c r="U38" s="100"/>
      <c r="V38" s="108"/>
      <c r="W38" s="104"/>
      <c r="X38" s="99"/>
      <c r="Y38" s="100"/>
      <c r="Z38" s="64"/>
      <c r="AA38" s="65"/>
      <c r="AB38" s="65" t="s">
        <v>49</v>
      </c>
      <c r="AC38" s="66"/>
      <c r="AD38" s="66"/>
      <c r="AE38" s="66"/>
      <c r="AF38" s="67" t="str">
        <f>AG36 &amp; "-" &amp; AI36</f>
        <v>01.01.2019-31.12.2019</v>
      </c>
      <c r="AG38" s="67"/>
      <c r="AH38" s="67"/>
      <c r="AI38" s="67"/>
      <c r="AJ38" s="67" t="s">
        <v>39</v>
      </c>
    </row>
    <row r="39" spans="1:38" ht="20.100000000000001" customHeight="1">
      <c r="A39" s="109"/>
      <c r="B39" s="109"/>
      <c r="C39" s="109"/>
      <c r="D39" s="109"/>
      <c r="E39" s="2"/>
      <c r="F39" s="51"/>
      <c r="G39" s="52"/>
      <c r="H39" s="52"/>
      <c r="I39" s="110"/>
      <c r="J39" s="111"/>
      <c r="K39" s="112"/>
      <c r="L39" s="114"/>
      <c r="M39" s="116"/>
      <c r="N39" s="117"/>
      <c r="O39" s="118"/>
      <c r="P39" s="119"/>
      <c r="Q39" s="100"/>
      <c r="R39" s="103"/>
      <c r="S39" s="104"/>
      <c r="T39" s="107"/>
      <c r="U39" s="100"/>
      <c r="V39" s="68"/>
      <c r="W39" s="69"/>
      <c r="X39" s="65"/>
      <c r="Y39" s="70"/>
      <c r="Z39" s="70"/>
      <c r="AA39" s="70"/>
      <c r="AB39" s="70"/>
      <c r="AC39" s="66"/>
      <c r="AD39" s="66"/>
      <c r="AE39" s="66"/>
      <c r="AF39" s="66"/>
      <c r="AG39" s="71"/>
      <c r="AH39" s="72"/>
      <c r="AI39" s="72"/>
      <c r="AJ39" s="71"/>
    </row>
    <row r="40" spans="1:38" ht="20.100000000000001" customHeight="1">
      <c r="A40" s="109"/>
      <c r="B40" s="109"/>
      <c r="C40" s="109"/>
      <c r="D40" s="109"/>
      <c r="E40" s="2"/>
      <c r="F40" s="51"/>
      <c r="G40" s="52"/>
      <c r="H40" s="52"/>
      <c r="I40" s="110"/>
      <c r="J40" s="111"/>
      <c r="K40" s="112"/>
      <c r="L40" s="114"/>
      <c r="M40" s="116"/>
      <c r="N40" s="117"/>
      <c r="O40" s="118"/>
      <c r="P40" s="119"/>
      <c r="Q40" s="100"/>
      <c r="R40" s="101" t="s">
        <v>45</v>
      </c>
      <c r="S40" s="104" t="s">
        <v>57</v>
      </c>
      <c r="T40" s="105" t="s">
        <v>58</v>
      </c>
      <c r="U40" s="100" t="s">
        <v>39</v>
      </c>
      <c r="V40" s="108"/>
      <c r="W40" s="104" t="s">
        <v>6</v>
      </c>
      <c r="X40" s="99"/>
      <c r="Y40" s="100" t="s">
        <v>41</v>
      </c>
      <c r="Z40" s="57"/>
      <c r="AA40" s="58">
        <v>1</v>
      </c>
      <c r="AB40" s="81" t="s">
        <v>48</v>
      </c>
      <c r="AC40" s="60">
        <v>0</v>
      </c>
      <c r="AD40" s="60">
        <v>0</v>
      </c>
      <c r="AE40" s="61">
        <v>6497.76</v>
      </c>
      <c r="AF40" s="60">
        <v>6497.76</v>
      </c>
      <c r="AG40" s="62" t="s">
        <v>40</v>
      </c>
      <c r="AH40" s="63" t="s">
        <v>41</v>
      </c>
      <c r="AI40" s="62" t="s">
        <v>42</v>
      </c>
      <c r="AJ40" s="63" t="s">
        <v>39</v>
      </c>
    </row>
    <row r="41" spans="1:38" ht="20.100000000000001" customHeight="1">
      <c r="A41" s="109"/>
      <c r="B41" s="109"/>
      <c r="C41" s="109"/>
      <c r="D41" s="109"/>
      <c r="E41" s="2"/>
      <c r="F41" s="51"/>
      <c r="G41" s="52"/>
      <c r="H41" s="52"/>
      <c r="I41" s="110"/>
      <c r="J41" s="111"/>
      <c r="K41" s="112"/>
      <c r="L41" s="114"/>
      <c r="M41" s="116"/>
      <c r="N41" s="117"/>
      <c r="O41" s="118"/>
      <c r="P41" s="119"/>
      <c r="Q41" s="100"/>
      <c r="R41" s="102"/>
      <c r="S41" s="104"/>
      <c r="T41" s="106"/>
      <c r="U41" s="100"/>
      <c r="V41" s="108"/>
      <c r="W41" s="104"/>
      <c r="X41" s="99"/>
      <c r="Y41" s="100"/>
      <c r="Z41" s="64"/>
      <c r="AA41" s="65"/>
      <c r="AB41" s="65" t="s">
        <v>49</v>
      </c>
      <c r="AC41" s="66"/>
      <c r="AD41" s="66"/>
      <c r="AE41" s="66"/>
      <c r="AF41" s="67" t="str">
        <f>AG40 &amp; "-" &amp; AI40</f>
        <v>01.01.2019-31.12.2019</v>
      </c>
      <c r="AG41" s="67"/>
      <c r="AH41" s="67"/>
      <c r="AI41" s="67"/>
      <c r="AJ41" s="67" t="s">
        <v>39</v>
      </c>
    </row>
    <row r="42" spans="1:38" ht="20.100000000000001" customHeight="1">
      <c r="A42" s="109"/>
      <c r="B42" s="109"/>
      <c r="C42" s="109"/>
      <c r="D42" s="109"/>
      <c r="E42" s="2"/>
      <c r="F42" s="51"/>
      <c r="G42" s="52"/>
      <c r="H42" s="52"/>
      <c r="I42" s="110"/>
      <c r="J42" s="111"/>
      <c r="K42" s="112"/>
      <c r="L42" s="114"/>
      <c r="M42" s="116"/>
      <c r="N42" s="117"/>
      <c r="O42" s="118"/>
      <c r="P42" s="119"/>
      <c r="Q42" s="100"/>
      <c r="R42" s="103"/>
      <c r="S42" s="104"/>
      <c r="T42" s="107"/>
      <c r="U42" s="100"/>
      <c r="V42" s="68"/>
      <c r="W42" s="69"/>
      <c r="X42" s="65"/>
      <c r="Y42" s="70"/>
      <c r="Z42" s="70"/>
      <c r="AA42" s="70"/>
      <c r="AB42" s="70"/>
      <c r="AC42" s="66"/>
      <c r="AD42" s="66"/>
      <c r="AE42" s="66"/>
      <c r="AF42" s="66"/>
      <c r="AG42" s="71"/>
      <c r="AH42" s="72"/>
      <c r="AI42" s="72"/>
      <c r="AJ42" s="71"/>
    </row>
    <row r="43" spans="1:38" ht="37.5" customHeight="1">
      <c r="A43" s="109"/>
      <c r="B43" s="109"/>
      <c r="C43" s="109"/>
      <c r="D43" s="109"/>
      <c r="E43" s="2"/>
      <c r="F43" s="51"/>
      <c r="G43" s="52"/>
      <c r="H43" s="52"/>
      <c r="I43" s="110"/>
      <c r="J43" s="111"/>
      <c r="K43" s="112"/>
      <c r="L43" s="114"/>
      <c r="M43" s="116"/>
      <c r="N43" s="117"/>
      <c r="O43" s="118"/>
      <c r="P43" s="119"/>
      <c r="Q43" s="100"/>
      <c r="R43" s="101" t="s">
        <v>45</v>
      </c>
      <c r="S43" s="104" t="s">
        <v>59</v>
      </c>
      <c r="T43" s="105" t="s">
        <v>60</v>
      </c>
      <c r="U43" s="100" t="s">
        <v>39</v>
      </c>
      <c r="V43" s="108"/>
      <c r="W43" s="104" t="s">
        <v>6</v>
      </c>
      <c r="X43" s="99"/>
      <c r="Y43" s="100" t="s">
        <v>41</v>
      </c>
      <c r="Z43" s="57"/>
      <c r="AA43" s="58">
        <v>1</v>
      </c>
      <c r="AB43" s="81" t="s">
        <v>61</v>
      </c>
      <c r="AC43" s="60">
        <v>0</v>
      </c>
      <c r="AD43" s="60">
        <v>0</v>
      </c>
      <c r="AE43" s="61">
        <f>AE40</f>
        <v>6497.76</v>
      </c>
      <c r="AF43" s="60">
        <f>AF40</f>
        <v>6497.76</v>
      </c>
      <c r="AG43" s="62" t="s">
        <v>40</v>
      </c>
      <c r="AH43" s="63" t="s">
        <v>41</v>
      </c>
      <c r="AI43" s="62" t="s">
        <v>42</v>
      </c>
      <c r="AJ43" s="63" t="s">
        <v>39</v>
      </c>
    </row>
    <row r="44" spans="1:38" ht="20.100000000000001" customHeight="1">
      <c r="A44" s="109"/>
      <c r="B44" s="109"/>
      <c r="C44" s="109"/>
      <c r="D44" s="109"/>
      <c r="E44" s="2"/>
      <c r="F44" s="51"/>
      <c r="G44" s="52"/>
      <c r="H44" s="52"/>
      <c r="I44" s="110"/>
      <c r="J44" s="111"/>
      <c r="K44" s="112"/>
      <c r="L44" s="114"/>
      <c r="M44" s="116"/>
      <c r="N44" s="117"/>
      <c r="O44" s="118"/>
      <c r="P44" s="119"/>
      <c r="Q44" s="100"/>
      <c r="R44" s="102"/>
      <c r="S44" s="104"/>
      <c r="T44" s="106"/>
      <c r="U44" s="100"/>
      <c r="V44" s="108"/>
      <c r="W44" s="104"/>
      <c r="X44" s="99"/>
      <c r="Y44" s="100"/>
      <c r="Z44" s="64"/>
      <c r="AA44" s="65"/>
      <c r="AB44" s="65"/>
      <c r="AC44" s="66"/>
      <c r="AD44" s="66"/>
      <c r="AE44" s="66"/>
      <c r="AF44" s="67" t="str">
        <f>AG43 &amp; "-" &amp; AI43</f>
        <v>01.01.2019-31.12.2019</v>
      </c>
      <c r="AG44" s="67"/>
      <c r="AH44" s="67"/>
      <c r="AI44" s="67"/>
      <c r="AJ44" s="67" t="s">
        <v>39</v>
      </c>
    </row>
    <row r="45" spans="1:38" ht="20.100000000000001" customHeight="1">
      <c r="A45" s="109"/>
      <c r="B45" s="109"/>
      <c r="C45" s="109"/>
      <c r="D45" s="109"/>
      <c r="E45" s="2"/>
      <c r="F45" s="51"/>
      <c r="G45" s="52"/>
      <c r="H45" s="52"/>
      <c r="I45" s="110"/>
      <c r="J45" s="111"/>
      <c r="K45" s="112"/>
      <c r="L45" s="114"/>
      <c r="M45" s="116"/>
      <c r="N45" s="117"/>
      <c r="O45" s="118"/>
      <c r="P45" s="119"/>
      <c r="Q45" s="100"/>
      <c r="R45" s="103"/>
      <c r="S45" s="104"/>
      <c r="T45" s="107"/>
      <c r="U45" s="100"/>
      <c r="V45" s="68"/>
      <c r="W45" s="69"/>
      <c r="X45" s="65"/>
      <c r="Y45" s="70"/>
      <c r="Z45" s="70"/>
      <c r="AA45" s="70"/>
      <c r="AB45" s="70"/>
      <c r="AC45" s="66"/>
      <c r="AD45" s="66"/>
      <c r="AE45" s="66"/>
      <c r="AF45" s="66"/>
      <c r="AG45" s="71"/>
      <c r="AH45" s="72"/>
      <c r="AI45" s="72"/>
      <c r="AJ45" s="71"/>
    </row>
    <row r="46" spans="1:38" ht="19.5" customHeight="1">
      <c r="A46" s="109"/>
      <c r="B46" s="109"/>
      <c r="C46" s="109"/>
      <c r="D46" s="109"/>
      <c r="E46" s="2"/>
      <c r="F46" s="51" t="s">
        <v>44</v>
      </c>
      <c r="G46" s="52"/>
      <c r="H46" s="52"/>
      <c r="I46" s="110"/>
      <c r="J46" s="111"/>
      <c r="K46" s="112"/>
      <c r="L46" s="114"/>
      <c r="M46" s="116"/>
      <c r="N46" s="117"/>
      <c r="O46" s="118"/>
      <c r="P46" s="119"/>
      <c r="Q46" s="100"/>
      <c r="R46" s="73"/>
      <c r="S46" s="74"/>
      <c r="T46" s="75"/>
      <c r="U46" s="70"/>
      <c r="V46" s="70"/>
      <c r="W46" s="70"/>
      <c r="X46" s="70"/>
      <c r="Y46" s="70"/>
      <c r="Z46" s="70"/>
      <c r="AA46" s="70"/>
      <c r="AB46" s="70"/>
      <c r="AC46" s="66"/>
      <c r="AD46" s="66"/>
      <c r="AE46" s="66"/>
      <c r="AF46" s="66"/>
      <c r="AG46" s="71"/>
      <c r="AH46" s="72"/>
      <c r="AI46" s="72"/>
      <c r="AJ46" s="71"/>
    </row>
    <row r="47" spans="1:38" s="80" customFormat="1" ht="18.75" customHeight="1">
      <c r="A47" s="109"/>
      <c r="B47" s="109"/>
      <c r="C47" s="109"/>
      <c r="D47" s="109"/>
      <c r="E47" s="76" t="s">
        <v>44</v>
      </c>
      <c r="F47" s="76" t="s">
        <v>44</v>
      </c>
      <c r="G47" s="76" t="s">
        <v>44</v>
      </c>
      <c r="H47" s="76" t="s">
        <v>44</v>
      </c>
      <c r="I47" s="110"/>
      <c r="J47" s="111"/>
      <c r="K47" s="112"/>
      <c r="L47" s="114"/>
      <c r="M47" s="116"/>
      <c r="N47" s="77"/>
      <c r="O47" s="78"/>
      <c r="P47" s="65"/>
      <c r="Q47" s="78"/>
      <c r="R47" s="78"/>
      <c r="S47" s="78"/>
      <c r="T47" s="78"/>
      <c r="U47" s="78"/>
      <c r="V47" s="78"/>
      <c r="W47" s="78"/>
      <c r="X47" s="78"/>
      <c r="Y47" s="78"/>
      <c r="Z47" s="78"/>
      <c r="AA47" s="78"/>
      <c r="AB47" s="78"/>
      <c r="AC47" s="78"/>
      <c r="AD47" s="78"/>
      <c r="AE47" s="78"/>
      <c r="AF47" s="78"/>
      <c r="AG47" s="78"/>
      <c r="AH47" s="78"/>
      <c r="AI47" s="78"/>
      <c r="AJ47" s="78"/>
      <c r="AK47" s="79"/>
      <c r="AL47" s="79"/>
    </row>
    <row r="48" spans="1:38" s="80" customFormat="1" ht="15" customHeight="1">
      <c r="A48" s="109"/>
      <c r="B48" s="109"/>
      <c r="C48" s="109"/>
      <c r="D48" s="76"/>
      <c r="E48" s="76"/>
      <c r="F48" s="51"/>
      <c r="G48" s="76"/>
      <c r="H48" s="76"/>
      <c r="I48" s="83"/>
      <c r="J48" s="84"/>
      <c r="K48" s="83"/>
      <c r="L48" s="85"/>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79"/>
      <c r="AL48" s="79"/>
    </row>
    <row r="49" spans="1:38" ht="45" customHeight="1">
      <c r="A49" s="109"/>
      <c r="B49" s="109"/>
      <c r="C49" s="109">
        <v>2</v>
      </c>
      <c r="D49" s="2"/>
      <c r="E49" s="2"/>
      <c r="F49" s="51" t="s">
        <v>44</v>
      </c>
      <c r="G49" s="52"/>
      <c r="H49" s="52"/>
      <c r="I49" s="53"/>
      <c r="J49" s="54"/>
      <c r="K49" s="4"/>
      <c r="L49" s="49" t="s">
        <v>69</v>
      </c>
      <c r="M49" s="56" t="s">
        <v>37</v>
      </c>
      <c r="N49" s="152" t="str">
        <f>IF('[1]Перечень тарифов'!R22="","","" &amp; '[1]Перечень тарифов'!R22 &amp; "")</f>
        <v>с. Моргауши, ул. Набережная,20</v>
      </c>
      <c r="O49" s="153"/>
      <c r="P49" s="153"/>
      <c r="Q49" s="153"/>
      <c r="R49" s="153"/>
      <c r="S49" s="153"/>
      <c r="T49" s="153"/>
      <c r="U49" s="153"/>
      <c r="V49" s="153"/>
      <c r="W49" s="153"/>
      <c r="X49" s="153"/>
      <c r="Y49" s="153"/>
      <c r="Z49" s="153"/>
      <c r="AA49" s="153"/>
      <c r="AB49" s="153"/>
      <c r="AC49" s="153"/>
      <c r="AD49" s="153"/>
      <c r="AE49" s="153"/>
      <c r="AF49" s="153"/>
      <c r="AG49" s="153"/>
      <c r="AH49" s="153"/>
      <c r="AI49" s="153"/>
      <c r="AJ49" s="153"/>
    </row>
    <row r="50" spans="1:38" ht="20.100000000000001" customHeight="1">
      <c r="A50" s="109"/>
      <c r="B50" s="109"/>
      <c r="C50" s="109"/>
      <c r="D50" s="109">
        <v>1</v>
      </c>
      <c r="E50" s="2"/>
      <c r="F50" s="51" t="s">
        <v>44</v>
      </c>
      <c r="G50" s="52"/>
      <c r="H50" s="52"/>
      <c r="I50" s="110"/>
      <c r="J50" s="111"/>
      <c r="K50" s="124"/>
      <c r="L50" s="113" t="s">
        <v>70</v>
      </c>
      <c r="M50" s="115" t="s">
        <v>38</v>
      </c>
      <c r="N50" s="117"/>
      <c r="O50" s="118" t="s">
        <v>6</v>
      </c>
      <c r="P50" s="119">
        <v>1</v>
      </c>
      <c r="Q50" s="100" t="s">
        <v>39</v>
      </c>
      <c r="R50" s="108"/>
      <c r="S50" s="104">
        <v>1</v>
      </c>
      <c r="T50" s="125"/>
      <c r="U50" s="100" t="s">
        <v>39</v>
      </c>
      <c r="V50" s="108"/>
      <c r="W50" s="104" t="s">
        <v>6</v>
      </c>
      <c r="X50" s="99"/>
      <c r="Y50" s="100" t="s">
        <v>39</v>
      </c>
      <c r="Z50" s="57"/>
      <c r="AA50" s="58">
        <v>1</v>
      </c>
      <c r="AB50" s="59"/>
      <c r="AC50" s="60">
        <v>2.694</v>
      </c>
      <c r="AD50" s="60">
        <v>2.694</v>
      </c>
      <c r="AE50" s="61">
        <v>0</v>
      </c>
      <c r="AF50" s="60">
        <v>0</v>
      </c>
      <c r="AG50" s="62" t="s">
        <v>40</v>
      </c>
      <c r="AH50" s="63" t="s">
        <v>41</v>
      </c>
      <c r="AI50" s="62" t="s">
        <v>42</v>
      </c>
      <c r="AJ50" s="63" t="s">
        <v>39</v>
      </c>
    </row>
    <row r="51" spans="1:38" ht="20.100000000000001" customHeight="1">
      <c r="A51" s="109"/>
      <c r="B51" s="109"/>
      <c r="C51" s="109"/>
      <c r="D51" s="109"/>
      <c r="E51" s="2"/>
      <c r="F51" s="51" t="s">
        <v>44</v>
      </c>
      <c r="G51" s="52"/>
      <c r="H51" s="52"/>
      <c r="I51" s="110"/>
      <c r="J51" s="111"/>
      <c r="K51" s="124"/>
      <c r="L51" s="114"/>
      <c r="M51" s="116"/>
      <c r="N51" s="117"/>
      <c r="O51" s="118"/>
      <c r="P51" s="119"/>
      <c r="Q51" s="100"/>
      <c r="R51" s="108"/>
      <c r="S51" s="104"/>
      <c r="T51" s="126"/>
      <c r="U51" s="100"/>
      <c r="V51" s="108"/>
      <c r="W51" s="104"/>
      <c r="X51" s="99"/>
      <c r="Y51" s="100"/>
      <c r="Z51" s="64"/>
      <c r="AA51" s="65"/>
      <c r="AB51" s="65"/>
      <c r="AC51" s="66"/>
      <c r="AD51" s="66"/>
      <c r="AE51" s="66"/>
      <c r="AF51" s="67" t="str">
        <f>AG50 &amp; "-" &amp; AI50</f>
        <v>01.01.2019-31.12.2019</v>
      </c>
      <c r="AG51" s="67"/>
      <c r="AH51" s="67"/>
      <c r="AI51" s="67"/>
      <c r="AJ51" s="67" t="s">
        <v>39</v>
      </c>
    </row>
    <row r="52" spans="1:38" ht="20.100000000000001" customHeight="1">
      <c r="A52" s="109"/>
      <c r="B52" s="109"/>
      <c r="C52" s="109"/>
      <c r="D52" s="109"/>
      <c r="E52" s="2"/>
      <c r="F52" s="51" t="s">
        <v>44</v>
      </c>
      <c r="G52" s="52"/>
      <c r="H52" s="52"/>
      <c r="I52" s="110"/>
      <c r="J52" s="111"/>
      <c r="K52" s="124"/>
      <c r="L52" s="114"/>
      <c r="M52" s="116"/>
      <c r="N52" s="117"/>
      <c r="O52" s="118"/>
      <c r="P52" s="119"/>
      <c r="Q52" s="100"/>
      <c r="R52" s="108"/>
      <c r="S52" s="104"/>
      <c r="T52" s="127"/>
      <c r="U52" s="100"/>
      <c r="V52" s="68"/>
      <c r="W52" s="69"/>
      <c r="X52" s="65"/>
      <c r="Y52" s="70"/>
      <c r="Z52" s="70"/>
      <c r="AA52" s="70"/>
      <c r="AB52" s="70"/>
      <c r="AC52" s="66"/>
      <c r="AD52" s="66"/>
      <c r="AE52" s="66"/>
      <c r="AF52" s="66"/>
      <c r="AG52" s="71"/>
      <c r="AH52" s="72"/>
      <c r="AI52" s="72"/>
      <c r="AJ52" s="71"/>
    </row>
    <row r="53" spans="1:38" ht="20.100000000000001" customHeight="1">
      <c r="A53" s="109"/>
      <c r="B53" s="109"/>
      <c r="C53" s="109"/>
      <c r="D53" s="109"/>
      <c r="E53" s="2"/>
      <c r="F53" s="51" t="s">
        <v>44</v>
      </c>
      <c r="G53" s="52"/>
      <c r="H53" s="52"/>
      <c r="I53" s="110"/>
      <c r="J53" s="111"/>
      <c r="K53" s="124"/>
      <c r="L53" s="114"/>
      <c r="M53" s="116"/>
      <c r="N53" s="117"/>
      <c r="O53" s="118"/>
      <c r="P53" s="119"/>
      <c r="Q53" s="100"/>
      <c r="R53" s="73"/>
      <c r="S53" s="74"/>
      <c r="T53" s="75"/>
      <c r="U53" s="70"/>
      <c r="V53" s="70"/>
      <c r="W53" s="70"/>
      <c r="X53" s="70"/>
      <c r="Y53" s="70"/>
      <c r="Z53" s="70"/>
      <c r="AA53" s="70"/>
      <c r="AB53" s="70"/>
      <c r="AC53" s="66"/>
      <c r="AD53" s="66"/>
      <c r="AE53" s="66"/>
      <c r="AF53" s="66"/>
      <c r="AG53" s="71"/>
      <c r="AH53" s="72"/>
      <c r="AI53" s="72"/>
      <c r="AJ53" s="71"/>
    </row>
    <row r="54" spans="1:38" s="80" customFormat="1" ht="20.100000000000001" customHeight="1">
      <c r="A54" s="109"/>
      <c r="B54" s="109"/>
      <c r="C54" s="109"/>
      <c r="D54" s="109"/>
      <c r="E54" s="76" t="s">
        <v>44</v>
      </c>
      <c r="F54" s="76" t="s">
        <v>44</v>
      </c>
      <c r="G54" s="76" t="s">
        <v>44</v>
      </c>
      <c r="H54" s="76" t="s">
        <v>44</v>
      </c>
      <c r="I54" s="110"/>
      <c r="J54" s="111"/>
      <c r="K54" s="124"/>
      <c r="L54" s="114"/>
      <c r="M54" s="116"/>
      <c r="N54" s="77"/>
      <c r="O54" s="78"/>
      <c r="P54" s="65"/>
      <c r="Q54" s="78"/>
      <c r="R54" s="78"/>
      <c r="S54" s="78"/>
      <c r="T54" s="78"/>
      <c r="U54" s="78"/>
      <c r="V54" s="78"/>
      <c r="W54" s="78"/>
      <c r="X54" s="78"/>
      <c r="Y54" s="78"/>
      <c r="Z54" s="78"/>
      <c r="AA54" s="78"/>
      <c r="AB54" s="78"/>
      <c r="AC54" s="78"/>
      <c r="AD54" s="78"/>
      <c r="AE54" s="78"/>
      <c r="AF54" s="78"/>
      <c r="AG54" s="78"/>
      <c r="AH54" s="78"/>
      <c r="AI54" s="78"/>
      <c r="AJ54" s="78"/>
      <c r="AK54" s="79"/>
      <c r="AL54" s="79"/>
    </row>
    <row r="55" spans="1:38" ht="20.100000000000001" customHeight="1">
      <c r="A55" s="109"/>
      <c r="B55" s="109"/>
      <c r="C55" s="109"/>
      <c r="D55" s="109">
        <v>2</v>
      </c>
      <c r="E55" s="2"/>
      <c r="F55" s="51" t="s">
        <v>44</v>
      </c>
      <c r="G55" s="52"/>
      <c r="H55" s="52"/>
      <c r="I55" s="110"/>
      <c r="J55" s="111"/>
      <c r="K55" s="112" t="s">
        <v>45</v>
      </c>
      <c r="L55" s="113" t="s">
        <v>68</v>
      </c>
      <c r="M55" s="115" t="s">
        <v>46</v>
      </c>
      <c r="N55" s="117"/>
      <c r="O55" s="118" t="s">
        <v>6</v>
      </c>
      <c r="P55" s="119">
        <v>1</v>
      </c>
      <c r="Q55" s="100" t="s">
        <v>41</v>
      </c>
      <c r="R55" s="108"/>
      <c r="S55" s="104">
        <v>1</v>
      </c>
      <c r="T55" s="105" t="s">
        <v>47</v>
      </c>
      <c r="U55" s="100" t="s">
        <v>39</v>
      </c>
      <c r="V55" s="108"/>
      <c r="W55" s="104" t="s">
        <v>6</v>
      </c>
      <c r="X55" s="99"/>
      <c r="Y55" s="100" t="s">
        <v>41</v>
      </c>
      <c r="Z55" s="57"/>
      <c r="AA55" s="58">
        <v>1</v>
      </c>
      <c r="AB55" s="81" t="s">
        <v>48</v>
      </c>
      <c r="AC55" s="60">
        <v>0</v>
      </c>
      <c r="AD55" s="60">
        <v>0</v>
      </c>
      <c r="AE55" s="61">
        <v>5527.7</v>
      </c>
      <c r="AF55" s="60">
        <f>AE55</f>
        <v>5527.7</v>
      </c>
      <c r="AG55" s="62" t="s">
        <v>40</v>
      </c>
      <c r="AH55" s="63" t="s">
        <v>41</v>
      </c>
      <c r="AI55" s="62" t="s">
        <v>42</v>
      </c>
      <c r="AJ55" s="63" t="s">
        <v>39</v>
      </c>
    </row>
    <row r="56" spans="1:38" ht="20.100000000000001" customHeight="1">
      <c r="A56" s="109"/>
      <c r="B56" s="109"/>
      <c r="C56" s="109"/>
      <c r="D56" s="109"/>
      <c r="E56" s="2"/>
      <c r="F56" s="51" t="s">
        <v>44</v>
      </c>
      <c r="G56" s="52"/>
      <c r="H56" s="52"/>
      <c r="I56" s="110"/>
      <c r="J56" s="111"/>
      <c r="K56" s="112"/>
      <c r="L56" s="114"/>
      <c r="M56" s="116"/>
      <c r="N56" s="117"/>
      <c r="O56" s="118"/>
      <c r="P56" s="119"/>
      <c r="Q56" s="100"/>
      <c r="R56" s="108"/>
      <c r="S56" s="104"/>
      <c r="T56" s="106"/>
      <c r="U56" s="100"/>
      <c r="V56" s="108"/>
      <c r="W56" s="104"/>
      <c r="X56" s="99"/>
      <c r="Y56" s="100"/>
      <c r="Z56" s="64"/>
      <c r="AA56" s="65"/>
      <c r="AB56" s="65" t="s">
        <v>49</v>
      </c>
      <c r="AC56" s="66"/>
      <c r="AD56" s="66"/>
      <c r="AE56" s="66"/>
      <c r="AF56" s="67" t="str">
        <f>AG55 &amp; "-" &amp; AI55</f>
        <v>01.01.2019-31.12.2019</v>
      </c>
      <c r="AG56" s="67"/>
      <c r="AH56" s="67"/>
      <c r="AI56" s="67"/>
      <c r="AJ56" s="67" t="s">
        <v>39</v>
      </c>
    </row>
    <row r="57" spans="1:38" ht="20.100000000000001" customHeight="1">
      <c r="A57" s="109"/>
      <c r="B57" s="109"/>
      <c r="C57" s="109"/>
      <c r="D57" s="109"/>
      <c r="E57" s="2"/>
      <c r="F57" s="51" t="s">
        <v>44</v>
      </c>
      <c r="G57" s="52"/>
      <c r="H57" s="52"/>
      <c r="I57" s="110"/>
      <c r="J57" s="111"/>
      <c r="K57" s="112"/>
      <c r="L57" s="114"/>
      <c r="M57" s="116"/>
      <c r="N57" s="117"/>
      <c r="O57" s="118"/>
      <c r="P57" s="119"/>
      <c r="Q57" s="100"/>
      <c r="R57" s="108"/>
      <c r="S57" s="104"/>
      <c r="T57" s="107"/>
      <c r="U57" s="100"/>
      <c r="V57" s="68"/>
      <c r="W57" s="69"/>
      <c r="X57" s="65"/>
      <c r="Y57" s="70"/>
      <c r="Z57" s="70"/>
      <c r="AA57" s="70"/>
      <c r="AB57" s="70"/>
      <c r="AC57" s="66"/>
      <c r="AD57" s="66"/>
      <c r="AE57" s="66"/>
      <c r="AF57" s="66"/>
      <c r="AG57" s="71"/>
      <c r="AH57" s="72"/>
      <c r="AI57" s="72"/>
      <c r="AJ57" s="71"/>
    </row>
    <row r="58" spans="1:38" ht="20.100000000000001" customHeight="1">
      <c r="A58" s="109"/>
      <c r="B58" s="109"/>
      <c r="C58" s="109"/>
      <c r="D58" s="109"/>
      <c r="E58" s="2"/>
      <c r="F58" s="51"/>
      <c r="G58" s="52"/>
      <c r="H58" s="52"/>
      <c r="I58" s="110"/>
      <c r="J58" s="111"/>
      <c r="K58" s="112"/>
      <c r="L58" s="114"/>
      <c r="M58" s="116"/>
      <c r="N58" s="117"/>
      <c r="O58" s="118"/>
      <c r="P58" s="119"/>
      <c r="Q58" s="100"/>
      <c r="R58" s="101" t="s">
        <v>45</v>
      </c>
      <c r="S58" s="104" t="s">
        <v>34</v>
      </c>
      <c r="T58" s="105" t="s">
        <v>50</v>
      </c>
      <c r="U58" s="100" t="s">
        <v>39</v>
      </c>
      <c r="V58" s="108"/>
      <c r="W58" s="104" t="s">
        <v>6</v>
      </c>
      <c r="X58" s="99"/>
      <c r="Y58" s="100" t="s">
        <v>41</v>
      </c>
      <c r="Z58" s="57"/>
      <c r="AA58" s="58">
        <v>1</v>
      </c>
      <c r="AB58" s="81" t="s">
        <v>48</v>
      </c>
      <c r="AC58" s="60">
        <f>AC55</f>
        <v>0</v>
      </c>
      <c r="AD58" s="60">
        <f t="shared" ref="AD58:AF58" si="4">AD55</f>
        <v>0</v>
      </c>
      <c r="AE58" s="60">
        <f t="shared" si="4"/>
        <v>5527.7</v>
      </c>
      <c r="AF58" s="60">
        <f t="shared" si="4"/>
        <v>5527.7</v>
      </c>
      <c r="AG58" s="62" t="s">
        <v>40</v>
      </c>
      <c r="AH58" s="63" t="s">
        <v>41</v>
      </c>
      <c r="AI58" s="62" t="s">
        <v>42</v>
      </c>
      <c r="AJ58" s="63" t="s">
        <v>39</v>
      </c>
    </row>
    <row r="59" spans="1:38" ht="20.100000000000001" customHeight="1">
      <c r="A59" s="109"/>
      <c r="B59" s="109"/>
      <c r="C59" s="109"/>
      <c r="D59" s="109"/>
      <c r="E59" s="2"/>
      <c r="F59" s="51"/>
      <c r="G59" s="52"/>
      <c r="H59" s="52"/>
      <c r="I59" s="110"/>
      <c r="J59" s="111"/>
      <c r="K59" s="112"/>
      <c r="L59" s="114"/>
      <c r="M59" s="116"/>
      <c r="N59" s="117"/>
      <c r="O59" s="118"/>
      <c r="P59" s="119"/>
      <c r="Q59" s="100"/>
      <c r="R59" s="102"/>
      <c r="S59" s="104"/>
      <c r="T59" s="106"/>
      <c r="U59" s="100"/>
      <c r="V59" s="108"/>
      <c r="W59" s="104"/>
      <c r="X59" s="99"/>
      <c r="Y59" s="100"/>
      <c r="Z59" s="64"/>
      <c r="AA59" s="65"/>
      <c r="AB59" s="65" t="s">
        <v>49</v>
      </c>
      <c r="AC59" s="66"/>
      <c r="AD59" s="66"/>
      <c r="AE59" s="66"/>
      <c r="AF59" s="67" t="str">
        <f>AG58 &amp; "-" &amp; AI58</f>
        <v>01.01.2019-31.12.2019</v>
      </c>
      <c r="AG59" s="67"/>
      <c r="AH59" s="67"/>
      <c r="AI59" s="67"/>
      <c r="AJ59" s="67" t="s">
        <v>39</v>
      </c>
    </row>
    <row r="60" spans="1:38" ht="20.100000000000001" customHeight="1">
      <c r="A60" s="109"/>
      <c r="B60" s="109"/>
      <c r="C60" s="109"/>
      <c r="D60" s="109"/>
      <c r="E60" s="2"/>
      <c r="F60" s="51"/>
      <c r="G60" s="52"/>
      <c r="H60" s="52"/>
      <c r="I60" s="110"/>
      <c r="J60" s="111"/>
      <c r="K60" s="112"/>
      <c r="L60" s="114"/>
      <c r="M60" s="116"/>
      <c r="N60" s="117"/>
      <c r="O60" s="118"/>
      <c r="P60" s="119"/>
      <c r="Q60" s="100"/>
      <c r="R60" s="103"/>
      <c r="S60" s="104"/>
      <c r="T60" s="107"/>
      <c r="U60" s="100"/>
      <c r="V60" s="68"/>
      <c r="W60" s="69"/>
      <c r="X60" s="65"/>
      <c r="Y60" s="70"/>
      <c r="Z60" s="70"/>
      <c r="AA60" s="70"/>
      <c r="AB60" s="70"/>
      <c r="AC60" s="66"/>
      <c r="AD60" s="66"/>
      <c r="AE60" s="66"/>
      <c r="AF60" s="66"/>
      <c r="AG60" s="71"/>
      <c r="AH60" s="72"/>
      <c r="AI60" s="72"/>
      <c r="AJ60" s="71"/>
    </row>
    <row r="61" spans="1:38" ht="20.100000000000001" customHeight="1">
      <c r="A61" s="109"/>
      <c r="B61" s="109"/>
      <c r="C61" s="109"/>
      <c r="D61" s="109"/>
      <c r="E61" s="2"/>
      <c r="F61" s="51"/>
      <c r="G61" s="52"/>
      <c r="H61" s="52"/>
      <c r="I61" s="110"/>
      <c r="J61" s="111"/>
      <c r="K61" s="112"/>
      <c r="L61" s="114"/>
      <c r="M61" s="116"/>
      <c r="N61" s="117"/>
      <c r="O61" s="118"/>
      <c r="P61" s="119"/>
      <c r="Q61" s="100"/>
      <c r="R61" s="101" t="s">
        <v>45</v>
      </c>
      <c r="S61" s="104" t="s">
        <v>51</v>
      </c>
      <c r="T61" s="105" t="s">
        <v>62</v>
      </c>
      <c r="U61" s="100" t="s">
        <v>39</v>
      </c>
      <c r="V61" s="108"/>
      <c r="W61" s="104" t="s">
        <v>6</v>
      </c>
      <c r="X61" s="99"/>
      <c r="Y61" s="100" t="s">
        <v>41</v>
      </c>
      <c r="Z61" s="57"/>
      <c r="AA61" s="58">
        <v>1</v>
      </c>
      <c r="AB61" s="81" t="s">
        <v>48</v>
      </c>
      <c r="AC61" s="60">
        <f>AC55</f>
        <v>0</v>
      </c>
      <c r="AD61" s="60">
        <f t="shared" ref="AD61:AF61" si="5">AD55</f>
        <v>0</v>
      </c>
      <c r="AE61" s="60">
        <f t="shared" si="5"/>
        <v>5527.7</v>
      </c>
      <c r="AF61" s="60">
        <f t="shared" si="5"/>
        <v>5527.7</v>
      </c>
      <c r="AG61" s="62" t="s">
        <v>40</v>
      </c>
      <c r="AH61" s="63" t="s">
        <v>41</v>
      </c>
      <c r="AI61" s="62" t="s">
        <v>42</v>
      </c>
      <c r="AJ61" s="63" t="s">
        <v>39</v>
      </c>
    </row>
    <row r="62" spans="1:38" ht="20.100000000000001" customHeight="1">
      <c r="A62" s="109"/>
      <c r="B62" s="109"/>
      <c r="C62" s="109"/>
      <c r="D62" s="109"/>
      <c r="E62" s="2"/>
      <c r="F62" s="51"/>
      <c r="G62" s="52"/>
      <c r="H62" s="52"/>
      <c r="I62" s="110"/>
      <c r="J62" s="111"/>
      <c r="K62" s="112"/>
      <c r="L62" s="114"/>
      <c r="M62" s="116"/>
      <c r="N62" s="117"/>
      <c r="O62" s="118"/>
      <c r="P62" s="119"/>
      <c r="Q62" s="100"/>
      <c r="R62" s="102"/>
      <c r="S62" s="104"/>
      <c r="T62" s="106"/>
      <c r="U62" s="100"/>
      <c r="V62" s="108"/>
      <c r="W62" s="104"/>
      <c r="X62" s="99"/>
      <c r="Y62" s="100"/>
      <c r="Z62" s="64"/>
      <c r="AA62" s="65"/>
      <c r="AB62" s="65" t="s">
        <v>49</v>
      </c>
      <c r="AC62" s="66"/>
      <c r="AD62" s="66"/>
      <c r="AE62" s="66"/>
      <c r="AF62" s="67" t="str">
        <f>AG61 &amp; "-" &amp; AI61</f>
        <v>01.01.2019-31.12.2019</v>
      </c>
      <c r="AG62" s="67"/>
      <c r="AH62" s="67"/>
      <c r="AI62" s="67"/>
      <c r="AJ62" s="67" t="s">
        <v>39</v>
      </c>
    </row>
    <row r="63" spans="1:38" ht="20.100000000000001" customHeight="1">
      <c r="A63" s="109"/>
      <c r="B63" s="109"/>
      <c r="C63" s="109"/>
      <c r="D63" s="109"/>
      <c r="E63" s="2"/>
      <c r="F63" s="51"/>
      <c r="G63" s="52"/>
      <c r="H63" s="52"/>
      <c r="I63" s="110"/>
      <c r="J63" s="111"/>
      <c r="K63" s="112"/>
      <c r="L63" s="114"/>
      <c r="M63" s="116"/>
      <c r="N63" s="117"/>
      <c r="O63" s="118"/>
      <c r="P63" s="119"/>
      <c r="Q63" s="100"/>
      <c r="R63" s="103"/>
      <c r="S63" s="104"/>
      <c r="T63" s="107"/>
      <c r="U63" s="100"/>
      <c r="V63" s="68"/>
      <c r="W63" s="69"/>
      <c r="X63" s="65"/>
      <c r="Y63" s="70"/>
      <c r="Z63" s="70"/>
      <c r="AA63" s="70"/>
      <c r="AB63" s="70"/>
      <c r="AC63" s="66"/>
      <c r="AD63" s="66"/>
      <c r="AE63" s="66"/>
      <c r="AF63" s="66"/>
      <c r="AG63" s="71"/>
      <c r="AH63" s="72"/>
      <c r="AI63" s="72"/>
      <c r="AJ63" s="71"/>
    </row>
    <row r="64" spans="1:38" ht="20.100000000000001" customHeight="1">
      <c r="A64" s="109"/>
      <c r="B64" s="109"/>
      <c r="C64" s="109"/>
      <c r="D64" s="109"/>
      <c r="E64" s="2"/>
      <c r="F64" s="51"/>
      <c r="G64" s="52"/>
      <c r="H64" s="52"/>
      <c r="I64" s="110"/>
      <c r="J64" s="111"/>
      <c r="K64" s="112"/>
      <c r="L64" s="114"/>
      <c r="M64" s="116"/>
      <c r="N64" s="117"/>
      <c r="O64" s="118"/>
      <c r="P64" s="119"/>
      <c r="Q64" s="100"/>
      <c r="R64" s="101" t="s">
        <v>45</v>
      </c>
      <c r="S64" s="104" t="s">
        <v>53</v>
      </c>
      <c r="T64" s="105" t="s">
        <v>52</v>
      </c>
      <c r="U64" s="100" t="s">
        <v>39</v>
      </c>
      <c r="V64" s="108"/>
      <c r="W64" s="104" t="s">
        <v>6</v>
      </c>
      <c r="X64" s="99"/>
      <c r="Y64" s="100" t="s">
        <v>41</v>
      </c>
      <c r="Z64" s="57"/>
      <c r="AA64" s="58">
        <v>1</v>
      </c>
      <c r="AB64" s="81" t="s">
        <v>48</v>
      </c>
      <c r="AC64" s="60">
        <f>AC55</f>
        <v>0</v>
      </c>
      <c r="AD64" s="60">
        <f t="shared" ref="AD64:AF64" si="6">AD55</f>
        <v>0</v>
      </c>
      <c r="AE64" s="60">
        <f t="shared" si="6"/>
        <v>5527.7</v>
      </c>
      <c r="AF64" s="60">
        <f t="shared" si="6"/>
        <v>5527.7</v>
      </c>
      <c r="AG64" s="62" t="s">
        <v>40</v>
      </c>
      <c r="AH64" s="63" t="s">
        <v>41</v>
      </c>
      <c r="AI64" s="62" t="s">
        <v>42</v>
      </c>
      <c r="AJ64" s="63" t="s">
        <v>39</v>
      </c>
    </row>
    <row r="65" spans="1:38" ht="20.100000000000001" customHeight="1">
      <c r="A65" s="109"/>
      <c r="B65" s="109"/>
      <c r="C65" s="109"/>
      <c r="D65" s="109"/>
      <c r="E65" s="2"/>
      <c r="F65" s="51"/>
      <c r="G65" s="52"/>
      <c r="H65" s="52"/>
      <c r="I65" s="110"/>
      <c r="J65" s="111"/>
      <c r="K65" s="112"/>
      <c r="L65" s="114"/>
      <c r="M65" s="116"/>
      <c r="N65" s="117"/>
      <c r="O65" s="118"/>
      <c r="P65" s="119"/>
      <c r="Q65" s="100"/>
      <c r="R65" s="102"/>
      <c r="S65" s="104"/>
      <c r="T65" s="106"/>
      <c r="U65" s="100"/>
      <c r="V65" s="108"/>
      <c r="W65" s="104"/>
      <c r="X65" s="99"/>
      <c r="Y65" s="100"/>
      <c r="Z65" s="64"/>
      <c r="AA65" s="65"/>
      <c r="AB65" s="65" t="s">
        <v>49</v>
      </c>
      <c r="AC65" s="66"/>
      <c r="AD65" s="66"/>
      <c r="AE65" s="66"/>
      <c r="AF65" s="67" t="str">
        <f>AG64 &amp; "-" &amp; AI64</f>
        <v>01.01.2019-31.12.2019</v>
      </c>
      <c r="AG65" s="67"/>
      <c r="AH65" s="67"/>
      <c r="AI65" s="67"/>
      <c r="AJ65" s="67" t="s">
        <v>39</v>
      </c>
    </row>
    <row r="66" spans="1:38" ht="20.100000000000001" customHeight="1">
      <c r="A66" s="109"/>
      <c r="B66" s="109"/>
      <c r="C66" s="109"/>
      <c r="D66" s="109"/>
      <c r="E66" s="2"/>
      <c r="F66" s="51"/>
      <c r="G66" s="52"/>
      <c r="H66" s="52"/>
      <c r="I66" s="110"/>
      <c r="J66" s="111"/>
      <c r="K66" s="112"/>
      <c r="L66" s="114"/>
      <c r="M66" s="116"/>
      <c r="N66" s="117"/>
      <c r="O66" s="118"/>
      <c r="P66" s="119"/>
      <c r="Q66" s="100"/>
      <c r="R66" s="103"/>
      <c r="S66" s="104"/>
      <c r="T66" s="107"/>
      <c r="U66" s="100"/>
      <c r="V66" s="68"/>
      <c r="W66" s="69"/>
      <c r="X66" s="65"/>
      <c r="Y66" s="70"/>
      <c r="Z66" s="70"/>
      <c r="AA66" s="70"/>
      <c r="AB66" s="70"/>
      <c r="AC66" s="66"/>
      <c r="AD66" s="66"/>
      <c r="AE66" s="66"/>
      <c r="AF66" s="66"/>
      <c r="AG66" s="71"/>
      <c r="AH66" s="72"/>
      <c r="AI66" s="72"/>
      <c r="AJ66" s="71"/>
    </row>
    <row r="67" spans="1:38" ht="33.75" customHeight="1">
      <c r="A67" s="109"/>
      <c r="B67" s="109"/>
      <c r="C67" s="109"/>
      <c r="D67" s="109"/>
      <c r="E67" s="2"/>
      <c r="F67" s="51"/>
      <c r="G67" s="52"/>
      <c r="H67" s="52"/>
      <c r="I67" s="110"/>
      <c r="J67" s="111"/>
      <c r="K67" s="112"/>
      <c r="L67" s="114"/>
      <c r="M67" s="116"/>
      <c r="N67" s="117"/>
      <c r="O67" s="118"/>
      <c r="P67" s="119"/>
      <c r="Q67" s="100"/>
      <c r="R67" s="101" t="s">
        <v>45</v>
      </c>
      <c r="S67" s="104" t="s">
        <v>57</v>
      </c>
      <c r="T67" s="105" t="s">
        <v>54</v>
      </c>
      <c r="U67" s="100" t="s">
        <v>39</v>
      </c>
      <c r="V67" s="108"/>
      <c r="W67" s="104" t="s">
        <v>6</v>
      </c>
      <c r="X67" s="99"/>
      <c r="Y67" s="100" t="s">
        <v>41</v>
      </c>
      <c r="Z67" s="57"/>
      <c r="AA67" s="58">
        <v>1</v>
      </c>
      <c r="AB67" s="81" t="s">
        <v>55</v>
      </c>
      <c r="AC67" s="60">
        <f>AC55</f>
        <v>0</v>
      </c>
      <c r="AD67" s="60">
        <f t="shared" ref="AD67:AF67" si="7">AD55</f>
        <v>0</v>
      </c>
      <c r="AE67" s="60">
        <f t="shared" si="7"/>
        <v>5527.7</v>
      </c>
      <c r="AF67" s="60">
        <f t="shared" si="7"/>
        <v>5527.7</v>
      </c>
      <c r="AG67" s="62" t="s">
        <v>40</v>
      </c>
      <c r="AH67" s="63" t="s">
        <v>41</v>
      </c>
      <c r="AI67" s="62" t="s">
        <v>42</v>
      </c>
      <c r="AJ67" s="63" t="s">
        <v>39</v>
      </c>
    </row>
    <row r="68" spans="1:38" ht="36" customHeight="1">
      <c r="A68" s="109"/>
      <c r="B68" s="109"/>
      <c r="C68" s="109"/>
      <c r="D68" s="109"/>
      <c r="E68" s="2"/>
      <c r="F68" s="51"/>
      <c r="G68" s="52"/>
      <c r="H68" s="52"/>
      <c r="I68" s="110"/>
      <c r="J68" s="111"/>
      <c r="K68" s="112"/>
      <c r="L68" s="114"/>
      <c r="M68" s="116"/>
      <c r="N68" s="117"/>
      <c r="O68" s="118"/>
      <c r="P68" s="119"/>
      <c r="Q68" s="100"/>
      <c r="R68" s="102"/>
      <c r="S68" s="104"/>
      <c r="T68" s="106"/>
      <c r="U68" s="100"/>
      <c r="V68" s="108"/>
      <c r="W68" s="104"/>
      <c r="X68" s="99"/>
      <c r="Y68" s="100"/>
      <c r="Z68" s="82" t="s">
        <v>45</v>
      </c>
      <c r="AA68" s="58" t="s">
        <v>34</v>
      </c>
      <c r="AB68" s="81" t="s">
        <v>56</v>
      </c>
      <c r="AC68" s="60">
        <v>0</v>
      </c>
      <c r="AD68" s="60">
        <v>0</v>
      </c>
      <c r="AE68" s="61">
        <v>5326.48</v>
      </c>
      <c r="AF68" s="60">
        <f>AE68</f>
        <v>5326.48</v>
      </c>
      <c r="AG68" s="62" t="s">
        <v>40</v>
      </c>
      <c r="AH68" s="63" t="s">
        <v>41</v>
      </c>
      <c r="AI68" s="62" t="s">
        <v>42</v>
      </c>
      <c r="AJ68" s="63" t="s">
        <v>39</v>
      </c>
    </row>
    <row r="69" spans="1:38" ht="19.5" customHeight="1">
      <c r="A69" s="109"/>
      <c r="B69" s="109"/>
      <c r="C69" s="109"/>
      <c r="D69" s="109"/>
      <c r="E69" s="2"/>
      <c r="F69" s="51"/>
      <c r="G69" s="52"/>
      <c r="H69" s="52"/>
      <c r="I69" s="110"/>
      <c r="J69" s="111"/>
      <c r="K69" s="112"/>
      <c r="L69" s="114"/>
      <c r="M69" s="116"/>
      <c r="N69" s="117"/>
      <c r="O69" s="118"/>
      <c r="P69" s="119"/>
      <c r="Q69" s="100"/>
      <c r="R69" s="102"/>
      <c r="S69" s="104"/>
      <c r="T69" s="106"/>
      <c r="U69" s="100"/>
      <c r="V69" s="108"/>
      <c r="W69" s="104"/>
      <c r="X69" s="99"/>
      <c r="Y69" s="100"/>
      <c r="Z69" s="64"/>
      <c r="AA69" s="65"/>
      <c r="AB69" s="65" t="s">
        <v>49</v>
      </c>
      <c r="AC69" s="66"/>
      <c r="AD69" s="66"/>
      <c r="AE69" s="66"/>
      <c r="AF69" s="67" t="str">
        <f>AG67 &amp; "-" &amp; AI67</f>
        <v>01.01.2019-31.12.2019</v>
      </c>
      <c r="AG69" s="67"/>
      <c r="AH69" s="67"/>
      <c r="AI69" s="67"/>
      <c r="AJ69" s="67" t="s">
        <v>39</v>
      </c>
    </row>
    <row r="70" spans="1:38" ht="20.100000000000001" customHeight="1">
      <c r="A70" s="109"/>
      <c r="B70" s="109"/>
      <c r="C70" s="109"/>
      <c r="D70" s="109"/>
      <c r="E70" s="2"/>
      <c r="F70" s="51"/>
      <c r="G70" s="52"/>
      <c r="H70" s="52"/>
      <c r="I70" s="110"/>
      <c r="J70" s="111"/>
      <c r="K70" s="112"/>
      <c r="L70" s="114"/>
      <c r="M70" s="116"/>
      <c r="N70" s="117"/>
      <c r="O70" s="118"/>
      <c r="P70" s="119"/>
      <c r="Q70" s="100"/>
      <c r="R70" s="103"/>
      <c r="S70" s="104"/>
      <c r="T70" s="107"/>
      <c r="U70" s="100"/>
      <c r="V70" s="68"/>
      <c r="W70" s="69"/>
      <c r="X70" s="65"/>
      <c r="Y70" s="70"/>
      <c r="Z70" s="70"/>
      <c r="AA70" s="70"/>
      <c r="AB70" s="70"/>
      <c r="AC70" s="66"/>
      <c r="AD70" s="66"/>
      <c r="AE70" s="66"/>
      <c r="AF70" s="66"/>
      <c r="AG70" s="71"/>
      <c r="AH70" s="72"/>
      <c r="AI70" s="72"/>
      <c r="AJ70" s="71"/>
    </row>
    <row r="71" spans="1:38" ht="20.100000000000001" customHeight="1">
      <c r="A71" s="109"/>
      <c r="B71" s="109"/>
      <c r="C71" s="109"/>
      <c r="D71" s="109"/>
      <c r="E71" s="2"/>
      <c r="F71" s="51"/>
      <c r="G71" s="52"/>
      <c r="H71" s="52"/>
      <c r="I71" s="110"/>
      <c r="J71" s="111"/>
      <c r="K71" s="112"/>
      <c r="L71" s="114"/>
      <c r="M71" s="116"/>
      <c r="N71" s="117"/>
      <c r="O71" s="118"/>
      <c r="P71" s="119"/>
      <c r="Q71" s="100"/>
      <c r="R71" s="101" t="s">
        <v>45</v>
      </c>
      <c r="S71" s="104" t="s">
        <v>59</v>
      </c>
      <c r="T71" s="105" t="s">
        <v>58</v>
      </c>
      <c r="U71" s="100" t="s">
        <v>39</v>
      </c>
      <c r="V71" s="108"/>
      <c r="W71" s="104" t="s">
        <v>6</v>
      </c>
      <c r="X71" s="99"/>
      <c r="Y71" s="100" t="s">
        <v>41</v>
      </c>
      <c r="Z71" s="57"/>
      <c r="AA71" s="58">
        <v>1</v>
      </c>
      <c r="AB71" s="81" t="s">
        <v>48</v>
      </c>
      <c r="AC71" s="60">
        <v>0</v>
      </c>
      <c r="AD71" s="60">
        <v>0</v>
      </c>
      <c r="AE71" s="61">
        <v>6497.76</v>
      </c>
      <c r="AF71" s="60">
        <f>AE71</f>
        <v>6497.76</v>
      </c>
      <c r="AG71" s="62" t="s">
        <v>40</v>
      </c>
      <c r="AH71" s="63" t="s">
        <v>41</v>
      </c>
      <c r="AI71" s="62" t="s">
        <v>42</v>
      </c>
      <c r="AJ71" s="63" t="s">
        <v>39</v>
      </c>
    </row>
    <row r="72" spans="1:38" ht="20.100000000000001" customHeight="1">
      <c r="A72" s="109"/>
      <c r="B72" s="109"/>
      <c r="C72" s="109"/>
      <c r="D72" s="109"/>
      <c r="E72" s="2"/>
      <c r="F72" s="51"/>
      <c r="G72" s="52"/>
      <c r="H72" s="52"/>
      <c r="I72" s="110"/>
      <c r="J72" s="111"/>
      <c r="K72" s="112"/>
      <c r="L72" s="114"/>
      <c r="M72" s="116"/>
      <c r="N72" s="117"/>
      <c r="O72" s="118"/>
      <c r="P72" s="119"/>
      <c r="Q72" s="100"/>
      <c r="R72" s="102"/>
      <c r="S72" s="104"/>
      <c r="T72" s="106"/>
      <c r="U72" s="100"/>
      <c r="V72" s="108"/>
      <c r="W72" s="104"/>
      <c r="X72" s="99"/>
      <c r="Y72" s="100"/>
      <c r="Z72" s="64"/>
      <c r="AA72" s="65"/>
      <c r="AB72" s="65" t="s">
        <v>49</v>
      </c>
      <c r="AC72" s="66"/>
      <c r="AD72" s="66"/>
      <c r="AE72" s="66"/>
      <c r="AF72" s="67" t="str">
        <f>AG71 &amp; "-" &amp; AI71</f>
        <v>01.01.2019-31.12.2019</v>
      </c>
      <c r="AG72" s="67"/>
      <c r="AH72" s="67"/>
      <c r="AI72" s="67"/>
      <c r="AJ72" s="67" t="s">
        <v>39</v>
      </c>
    </row>
    <row r="73" spans="1:38" ht="20.100000000000001" customHeight="1">
      <c r="A73" s="109"/>
      <c r="B73" s="109"/>
      <c r="C73" s="109"/>
      <c r="D73" s="109"/>
      <c r="E73" s="2"/>
      <c r="F73" s="51"/>
      <c r="G73" s="52"/>
      <c r="H73" s="52"/>
      <c r="I73" s="110"/>
      <c r="J73" s="111"/>
      <c r="K73" s="112"/>
      <c r="L73" s="114"/>
      <c r="M73" s="116"/>
      <c r="N73" s="117"/>
      <c r="O73" s="118"/>
      <c r="P73" s="119"/>
      <c r="Q73" s="100"/>
      <c r="R73" s="103"/>
      <c r="S73" s="104"/>
      <c r="T73" s="107"/>
      <c r="U73" s="100"/>
      <c r="V73" s="68"/>
      <c r="W73" s="69"/>
      <c r="X73" s="65"/>
      <c r="Y73" s="70"/>
      <c r="Z73" s="70"/>
      <c r="AA73" s="70"/>
      <c r="AB73" s="70"/>
      <c r="AC73" s="66"/>
      <c r="AD73" s="66"/>
      <c r="AE73" s="66"/>
      <c r="AF73" s="66"/>
      <c r="AG73" s="71"/>
      <c r="AH73" s="72"/>
      <c r="AI73" s="72"/>
      <c r="AJ73" s="71"/>
    </row>
    <row r="74" spans="1:38" ht="38.25" customHeight="1">
      <c r="A74" s="109"/>
      <c r="B74" s="109"/>
      <c r="C74" s="109"/>
      <c r="D74" s="109"/>
      <c r="E74" s="2"/>
      <c r="F74" s="51"/>
      <c r="G74" s="52"/>
      <c r="H74" s="52"/>
      <c r="I74" s="110"/>
      <c r="J74" s="111"/>
      <c r="K74" s="112"/>
      <c r="L74" s="114"/>
      <c r="M74" s="116"/>
      <c r="N74" s="117"/>
      <c r="O74" s="118"/>
      <c r="P74" s="119"/>
      <c r="Q74" s="100"/>
      <c r="R74" s="101" t="s">
        <v>45</v>
      </c>
      <c r="S74" s="104" t="s">
        <v>63</v>
      </c>
      <c r="T74" s="105" t="s">
        <v>60</v>
      </c>
      <c r="U74" s="100" t="s">
        <v>39</v>
      </c>
      <c r="V74" s="108"/>
      <c r="W74" s="104" t="s">
        <v>6</v>
      </c>
      <c r="X74" s="99"/>
      <c r="Y74" s="100" t="s">
        <v>41</v>
      </c>
      <c r="Z74" s="57"/>
      <c r="AA74" s="58">
        <v>1</v>
      </c>
      <c r="AB74" s="81" t="s">
        <v>61</v>
      </c>
      <c r="AC74" s="60">
        <v>0</v>
      </c>
      <c r="AD74" s="60">
        <v>0</v>
      </c>
      <c r="AE74" s="61">
        <v>6497.76</v>
      </c>
      <c r="AF74" s="60">
        <f>AE74</f>
        <v>6497.76</v>
      </c>
      <c r="AG74" s="62" t="s">
        <v>40</v>
      </c>
      <c r="AH74" s="63" t="s">
        <v>41</v>
      </c>
      <c r="AI74" s="62" t="s">
        <v>42</v>
      </c>
      <c r="AJ74" s="63" t="s">
        <v>39</v>
      </c>
    </row>
    <row r="75" spans="1:38" ht="20.100000000000001" customHeight="1">
      <c r="A75" s="109"/>
      <c r="B75" s="109"/>
      <c r="C75" s="109"/>
      <c r="D75" s="109"/>
      <c r="E75" s="2"/>
      <c r="F75" s="51"/>
      <c r="G75" s="52"/>
      <c r="H75" s="52"/>
      <c r="I75" s="110"/>
      <c r="J75" s="111"/>
      <c r="K75" s="112"/>
      <c r="L75" s="114"/>
      <c r="M75" s="116"/>
      <c r="N75" s="117"/>
      <c r="O75" s="118"/>
      <c r="P75" s="119"/>
      <c r="Q75" s="100"/>
      <c r="R75" s="102"/>
      <c r="S75" s="104"/>
      <c r="T75" s="106"/>
      <c r="U75" s="100"/>
      <c r="V75" s="108"/>
      <c r="W75" s="104"/>
      <c r="X75" s="99"/>
      <c r="Y75" s="100"/>
      <c r="Z75" s="64"/>
      <c r="AA75" s="65"/>
      <c r="AB75" s="65"/>
      <c r="AC75" s="66"/>
      <c r="AD75" s="66"/>
      <c r="AE75" s="66"/>
      <c r="AF75" s="67" t="str">
        <f>AG74 &amp; "-" &amp; AI74</f>
        <v>01.01.2019-31.12.2019</v>
      </c>
      <c r="AG75" s="67"/>
      <c r="AH75" s="67"/>
      <c r="AI75" s="67"/>
      <c r="AJ75" s="67" t="s">
        <v>39</v>
      </c>
    </row>
    <row r="76" spans="1:38" ht="20.100000000000001" customHeight="1">
      <c r="A76" s="109"/>
      <c r="B76" s="109"/>
      <c r="C76" s="109"/>
      <c r="D76" s="109"/>
      <c r="E76" s="2"/>
      <c r="F76" s="51"/>
      <c r="G76" s="52"/>
      <c r="H76" s="52"/>
      <c r="I76" s="110"/>
      <c r="J76" s="111"/>
      <c r="K76" s="112"/>
      <c r="L76" s="114"/>
      <c r="M76" s="116"/>
      <c r="N76" s="117"/>
      <c r="O76" s="118"/>
      <c r="P76" s="119"/>
      <c r="Q76" s="100"/>
      <c r="R76" s="103"/>
      <c r="S76" s="104"/>
      <c r="T76" s="107"/>
      <c r="U76" s="100"/>
      <c r="V76" s="68"/>
      <c r="W76" s="69"/>
      <c r="X76" s="65"/>
      <c r="Y76" s="70"/>
      <c r="Z76" s="70"/>
      <c r="AA76" s="70"/>
      <c r="AB76" s="70"/>
      <c r="AC76" s="66"/>
      <c r="AD76" s="66"/>
      <c r="AE76" s="66"/>
      <c r="AF76" s="66"/>
      <c r="AG76" s="71"/>
      <c r="AH76" s="72"/>
      <c r="AI76" s="72"/>
      <c r="AJ76" s="71"/>
    </row>
    <row r="77" spans="1:38" ht="20.100000000000001" customHeight="1">
      <c r="A77" s="109"/>
      <c r="B77" s="109"/>
      <c r="C77" s="109"/>
      <c r="D77" s="109"/>
      <c r="E77" s="2"/>
      <c r="F77" s="51" t="s">
        <v>44</v>
      </c>
      <c r="G77" s="52"/>
      <c r="H77" s="52"/>
      <c r="I77" s="110"/>
      <c r="J77" s="111"/>
      <c r="K77" s="112"/>
      <c r="L77" s="114"/>
      <c r="M77" s="116"/>
      <c r="N77" s="117"/>
      <c r="O77" s="118"/>
      <c r="P77" s="119"/>
      <c r="Q77" s="100"/>
      <c r="R77" s="73"/>
      <c r="S77" s="74"/>
      <c r="T77" s="75"/>
      <c r="U77" s="70"/>
      <c r="V77" s="70"/>
      <c r="W77" s="70"/>
      <c r="X77" s="70"/>
      <c r="Y77" s="70"/>
      <c r="Z77" s="70"/>
      <c r="AA77" s="70"/>
      <c r="AB77" s="70"/>
      <c r="AC77" s="66"/>
      <c r="AD77" s="66"/>
      <c r="AE77" s="66"/>
      <c r="AF77" s="66"/>
      <c r="AG77" s="71"/>
      <c r="AH77" s="72"/>
      <c r="AI77" s="72"/>
      <c r="AJ77" s="71"/>
    </row>
    <row r="78" spans="1:38" s="80" customFormat="1" ht="20.100000000000001" customHeight="1">
      <c r="A78" s="109"/>
      <c r="B78" s="109"/>
      <c r="C78" s="109"/>
      <c r="D78" s="109"/>
      <c r="E78" s="76" t="s">
        <v>44</v>
      </c>
      <c r="F78" s="76" t="s">
        <v>44</v>
      </c>
      <c r="G78" s="76" t="s">
        <v>44</v>
      </c>
      <c r="H78" s="76" t="s">
        <v>44</v>
      </c>
      <c r="I78" s="110"/>
      <c r="J78" s="111"/>
      <c r="K78" s="112"/>
      <c r="L78" s="114"/>
      <c r="M78" s="116"/>
      <c r="N78" s="77"/>
      <c r="O78" s="78"/>
      <c r="P78" s="65"/>
      <c r="Q78" s="78"/>
      <c r="R78" s="78"/>
      <c r="S78" s="78"/>
      <c r="T78" s="78"/>
      <c r="U78" s="78"/>
      <c r="V78" s="78"/>
      <c r="W78" s="78"/>
      <c r="X78" s="78"/>
      <c r="Y78" s="78"/>
      <c r="Z78" s="78"/>
      <c r="AA78" s="78"/>
      <c r="AB78" s="78"/>
      <c r="AC78" s="78"/>
      <c r="AD78" s="78"/>
      <c r="AE78" s="78"/>
      <c r="AF78" s="78"/>
      <c r="AG78" s="78"/>
      <c r="AH78" s="78"/>
      <c r="AI78" s="78"/>
      <c r="AJ78" s="78"/>
      <c r="AK78" s="79"/>
      <c r="AL78" s="79"/>
    </row>
    <row r="79" spans="1:38" s="80" customFormat="1" ht="15" customHeight="1">
      <c r="A79" s="109"/>
      <c r="B79" s="109"/>
      <c r="C79" s="109"/>
      <c r="D79" s="76" t="s">
        <v>44</v>
      </c>
      <c r="E79" s="76" t="s">
        <v>44</v>
      </c>
      <c r="F79" s="51" t="s">
        <v>44</v>
      </c>
      <c r="G79" s="76" t="s">
        <v>44</v>
      </c>
      <c r="H79" s="76" t="s">
        <v>44</v>
      </c>
      <c r="I79" s="83"/>
      <c r="J79" s="84"/>
      <c r="K79" s="83"/>
      <c r="L79" s="85"/>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79"/>
      <c r="AL79" s="79"/>
    </row>
    <row r="80" spans="1:38" ht="45" customHeight="1">
      <c r="A80" s="109"/>
      <c r="B80" s="109"/>
      <c r="C80" s="109">
        <v>3</v>
      </c>
      <c r="D80" s="2"/>
      <c r="E80" s="2"/>
      <c r="F80" s="51" t="s">
        <v>44</v>
      </c>
      <c r="G80" s="52"/>
      <c r="H80" s="52"/>
      <c r="I80" s="53"/>
      <c r="J80" s="54"/>
      <c r="K80" s="4"/>
      <c r="L80" s="49" t="s">
        <v>71</v>
      </c>
      <c r="M80" s="56" t="s">
        <v>37</v>
      </c>
      <c r="N80" s="152" t="str">
        <f>IF('[1]Перечень тарифов'!R23="","","" &amp; '[1]Перечень тарифов'!R23 &amp; "")</f>
        <v>с. Большой Сундырь</v>
      </c>
      <c r="O80" s="153"/>
      <c r="P80" s="153"/>
      <c r="Q80" s="153"/>
      <c r="R80" s="153"/>
      <c r="S80" s="153"/>
      <c r="T80" s="153"/>
      <c r="U80" s="153"/>
      <c r="V80" s="153"/>
      <c r="W80" s="153"/>
      <c r="X80" s="153"/>
      <c r="Y80" s="153"/>
      <c r="Z80" s="153"/>
      <c r="AA80" s="153"/>
      <c r="AB80" s="153"/>
      <c r="AC80" s="153"/>
      <c r="AD80" s="153"/>
      <c r="AE80" s="153"/>
      <c r="AF80" s="153"/>
      <c r="AG80" s="153"/>
      <c r="AH80" s="153"/>
      <c r="AI80" s="153"/>
      <c r="AJ80" s="153"/>
    </row>
    <row r="81" spans="1:38" ht="20.100000000000001" customHeight="1">
      <c r="A81" s="109"/>
      <c r="B81" s="109"/>
      <c r="C81" s="109"/>
      <c r="D81" s="109">
        <v>1</v>
      </c>
      <c r="E81" s="2"/>
      <c r="F81" s="51" t="s">
        <v>44</v>
      </c>
      <c r="G81" s="52"/>
      <c r="H81" s="52"/>
      <c r="I81" s="110"/>
      <c r="J81" s="111"/>
      <c r="K81" s="124"/>
      <c r="L81" s="113" t="s">
        <v>72</v>
      </c>
      <c r="M81" s="115" t="s">
        <v>38</v>
      </c>
      <c r="N81" s="117"/>
      <c r="O81" s="118" t="s">
        <v>6</v>
      </c>
      <c r="P81" s="119">
        <v>1</v>
      </c>
      <c r="Q81" s="100" t="s">
        <v>39</v>
      </c>
      <c r="R81" s="108"/>
      <c r="S81" s="104">
        <v>1</v>
      </c>
      <c r="T81" s="120"/>
      <c r="U81" s="100" t="s">
        <v>39</v>
      </c>
      <c r="V81" s="108"/>
      <c r="W81" s="104" t="s">
        <v>6</v>
      </c>
      <c r="X81" s="99"/>
      <c r="Y81" s="100" t="s">
        <v>39</v>
      </c>
      <c r="Z81" s="57"/>
      <c r="AA81" s="58">
        <v>1</v>
      </c>
      <c r="AB81" s="87"/>
      <c r="AC81" s="60">
        <v>2.694</v>
      </c>
      <c r="AD81" s="60">
        <v>2.694</v>
      </c>
      <c r="AE81" s="61">
        <v>0</v>
      </c>
      <c r="AF81" s="60">
        <v>0</v>
      </c>
      <c r="AG81" s="62" t="s">
        <v>40</v>
      </c>
      <c r="AH81" s="63" t="s">
        <v>41</v>
      </c>
      <c r="AI81" s="62" t="s">
        <v>42</v>
      </c>
      <c r="AJ81" s="63" t="s">
        <v>39</v>
      </c>
    </row>
    <row r="82" spans="1:38" ht="20.100000000000001" customHeight="1">
      <c r="A82" s="109"/>
      <c r="B82" s="109"/>
      <c r="C82" s="109"/>
      <c r="D82" s="109"/>
      <c r="E82" s="2"/>
      <c r="F82" s="51" t="s">
        <v>44</v>
      </c>
      <c r="G82" s="52"/>
      <c r="H82" s="52"/>
      <c r="I82" s="110"/>
      <c r="J82" s="111"/>
      <c r="K82" s="124"/>
      <c r="L82" s="114"/>
      <c r="M82" s="116"/>
      <c r="N82" s="117"/>
      <c r="O82" s="118"/>
      <c r="P82" s="119"/>
      <c r="Q82" s="100"/>
      <c r="R82" s="108"/>
      <c r="S82" s="104"/>
      <c r="T82" s="121"/>
      <c r="U82" s="100"/>
      <c r="V82" s="108"/>
      <c r="W82" s="104"/>
      <c r="X82" s="99"/>
      <c r="Y82" s="100"/>
      <c r="Z82" s="64"/>
      <c r="AA82" s="65"/>
      <c r="AB82" s="65"/>
      <c r="AC82" s="66"/>
      <c r="AD82" s="66"/>
      <c r="AE82" s="66"/>
      <c r="AF82" s="67" t="str">
        <f>AG81 &amp; "-" &amp; AI81</f>
        <v>01.01.2019-31.12.2019</v>
      </c>
      <c r="AG82" s="67"/>
      <c r="AH82" s="67"/>
      <c r="AI82" s="67"/>
      <c r="AJ82" s="67" t="s">
        <v>39</v>
      </c>
    </row>
    <row r="83" spans="1:38" ht="20.100000000000001" customHeight="1">
      <c r="A83" s="109"/>
      <c r="B83" s="109"/>
      <c r="C83" s="109"/>
      <c r="D83" s="109"/>
      <c r="E83" s="2"/>
      <c r="F83" s="51" t="s">
        <v>44</v>
      </c>
      <c r="G83" s="52"/>
      <c r="H83" s="52"/>
      <c r="I83" s="110"/>
      <c r="J83" s="111"/>
      <c r="K83" s="124"/>
      <c r="L83" s="114"/>
      <c r="M83" s="116"/>
      <c r="N83" s="117"/>
      <c r="O83" s="118"/>
      <c r="P83" s="119"/>
      <c r="Q83" s="100"/>
      <c r="R83" s="108"/>
      <c r="S83" s="104"/>
      <c r="T83" s="122"/>
      <c r="U83" s="100"/>
      <c r="V83" s="68"/>
      <c r="W83" s="69"/>
      <c r="X83" s="65"/>
      <c r="Y83" s="70"/>
      <c r="Z83" s="70"/>
      <c r="AA83" s="70"/>
      <c r="AB83" s="70"/>
      <c r="AC83" s="66"/>
      <c r="AD83" s="66"/>
      <c r="AE83" s="66"/>
      <c r="AF83" s="66"/>
      <c r="AG83" s="71"/>
      <c r="AH83" s="72"/>
      <c r="AI83" s="72"/>
      <c r="AJ83" s="71"/>
    </row>
    <row r="84" spans="1:38" ht="20.100000000000001" customHeight="1">
      <c r="A84" s="109"/>
      <c r="B84" s="109"/>
      <c r="C84" s="109"/>
      <c r="D84" s="109"/>
      <c r="E84" s="2"/>
      <c r="F84" s="51" t="s">
        <v>44</v>
      </c>
      <c r="G84" s="52"/>
      <c r="H84" s="52"/>
      <c r="I84" s="110"/>
      <c r="J84" s="111"/>
      <c r="K84" s="124"/>
      <c r="L84" s="114"/>
      <c r="M84" s="116"/>
      <c r="N84" s="117"/>
      <c r="O84" s="118"/>
      <c r="P84" s="119"/>
      <c r="Q84" s="100"/>
      <c r="R84" s="73"/>
      <c r="S84" s="74"/>
      <c r="T84" s="75"/>
      <c r="U84" s="70"/>
      <c r="V84" s="70"/>
      <c r="W84" s="70"/>
      <c r="X84" s="70"/>
      <c r="Y84" s="70"/>
      <c r="Z84" s="70"/>
      <c r="AA84" s="70"/>
      <c r="AB84" s="70"/>
      <c r="AC84" s="66"/>
      <c r="AD84" s="66"/>
      <c r="AE84" s="66"/>
      <c r="AF84" s="66"/>
      <c r="AG84" s="71"/>
      <c r="AH84" s="72"/>
      <c r="AI84" s="72"/>
      <c r="AJ84" s="71"/>
    </row>
    <row r="85" spans="1:38" s="80" customFormat="1" ht="36" customHeight="1">
      <c r="A85" s="109"/>
      <c r="B85" s="109"/>
      <c r="C85" s="109"/>
      <c r="D85" s="109"/>
      <c r="E85" s="76" t="s">
        <v>44</v>
      </c>
      <c r="F85" s="76" t="s">
        <v>44</v>
      </c>
      <c r="G85" s="76" t="s">
        <v>44</v>
      </c>
      <c r="H85" s="76" t="s">
        <v>44</v>
      </c>
      <c r="I85" s="110"/>
      <c r="J85" s="111"/>
      <c r="K85" s="124"/>
      <c r="L85" s="114"/>
      <c r="M85" s="116"/>
      <c r="N85" s="77"/>
      <c r="O85" s="78"/>
      <c r="P85" s="65"/>
      <c r="Q85" s="78"/>
      <c r="R85" s="78"/>
      <c r="S85" s="78"/>
      <c r="T85" s="78"/>
      <c r="U85" s="78"/>
      <c r="V85" s="78"/>
      <c r="W85" s="78"/>
      <c r="X85" s="78"/>
      <c r="Y85" s="78"/>
      <c r="Z85" s="78"/>
      <c r="AA85" s="78"/>
      <c r="AB85" s="78"/>
      <c r="AC85" s="78"/>
      <c r="AD85" s="78"/>
      <c r="AE85" s="78"/>
      <c r="AF85" s="78"/>
      <c r="AG85" s="78"/>
      <c r="AH85" s="78"/>
      <c r="AI85" s="78"/>
      <c r="AJ85" s="78"/>
      <c r="AK85" s="79"/>
      <c r="AL85" s="79"/>
    </row>
    <row r="86" spans="1:38" ht="20.100000000000001" customHeight="1">
      <c r="A86" s="109"/>
      <c r="B86" s="109"/>
      <c r="C86" s="109"/>
      <c r="D86" s="109">
        <v>2</v>
      </c>
      <c r="E86" s="2"/>
      <c r="F86" s="51" t="s">
        <v>44</v>
      </c>
      <c r="G86" s="52"/>
      <c r="H86" s="52"/>
      <c r="I86" s="110"/>
      <c r="J86" s="111"/>
      <c r="K86" s="112" t="s">
        <v>45</v>
      </c>
      <c r="L86" s="113" t="s">
        <v>73</v>
      </c>
      <c r="M86" s="115" t="s">
        <v>46</v>
      </c>
      <c r="N86" s="117"/>
      <c r="O86" s="118" t="s">
        <v>6</v>
      </c>
      <c r="P86" s="119">
        <v>1</v>
      </c>
      <c r="Q86" s="100" t="s">
        <v>41</v>
      </c>
      <c r="R86" s="108"/>
      <c r="S86" s="104">
        <v>1</v>
      </c>
      <c r="T86" s="105" t="s">
        <v>47</v>
      </c>
      <c r="U86" s="100" t="s">
        <v>39</v>
      </c>
      <c r="V86" s="108"/>
      <c r="W86" s="104" t="s">
        <v>6</v>
      </c>
      <c r="X86" s="99"/>
      <c r="Y86" s="100" t="s">
        <v>41</v>
      </c>
      <c r="Z86" s="57"/>
      <c r="AA86" s="58">
        <v>1</v>
      </c>
      <c r="AB86" s="81" t="s">
        <v>48</v>
      </c>
      <c r="AC86" s="60">
        <v>0</v>
      </c>
      <c r="AD86" s="60">
        <v>0</v>
      </c>
      <c r="AE86" s="61">
        <v>5527.7</v>
      </c>
      <c r="AF86" s="60">
        <f>AE86</f>
        <v>5527.7</v>
      </c>
      <c r="AG86" s="62" t="s">
        <v>40</v>
      </c>
      <c r="AH86" s="63" t="s">
        <v>41</v>
      </c>
      <c r="AI86" s="62" t="s">
        <v>42</v>
      </c>
      <c r="AJ86" s="63" t="s">
        <v>39</v>
      </c>
    </row>
    <row r="87" spans="1:38" ht="20.100000000000001" customHeight="1">
      <c r="A87" s="109"/>
      <c r="B87" s="109"/>
      <c r="C87" s="109"/>
      <c r="D87" s="109"/>
      <c r="E87" s="2"/>
      <c r="F87" s="51" t="s">
        <v>44</v>
      </c>
      <c r="G87" s="52"/>
      <c r="H87" s="52"/>
      <c r="I87" s="110"/>
      <c r="J87" s="111"/>
      <c r="K87" s="112"/>
      <c r="L87" s="114"/>
      <c r="M87" s="116"/>
      <c r="N87" s="117"/>
      <c r="O87" s="118"/>
      <c r="P87" s="119"/>
      <c r="Q87" s="100"/>
      <c r="R87" s="108"/>
      <c r="S87" s="104"/>
      <c r="T87" s="106"/>
      <c r="U87" s="100"/>
      <c r="V87" s="108"/>
      <c r="W87" s="104"/>
      <c r="X87" s="99"/>
      <c r="Y87" s="100"/>
      <c r="Z87" s="64"/>
      <c r="AA87" s="65"/>
      <c r="AB87" s="65" t="s">
        <v>49</v>
      </c>
      <c r="AC87" s="66"/>
      <c r="AD87" s="66"/>
      <c r="AE87" s="66"/>
      <c r="AF87" s="67" t="str">
        <f>AG86 &amp; "-" &amp; AI86</f>
        <v>01.01.2019-31.12.2019</v>
      </c>
      <c r="AG87" s="67"/>
      <c r="AH87" s="67"/>
      <c r="AI87" s="67"/>
      <c r="AJ87" s="67" t="s">
        <v>39</v>
      </c>
    </row>
    <row r="88" spans="1:38" ht="20.100000000000001" customHeight="1">
      <c r="A88" s="109"/>
      <c r="B88" s="109"/>
      <c r="C88" s="109"/>
      <c r="D88" s="109"/>
      <c r="E88" s="2"/>
      <c r="F88" s="51" t="s">
        <v>44</v>
      </c>
      <c r="G88" s="52"/>
      <c r="H88" s="52"/>
      <c r="I88" s="110"/>
      <c r="J88" s="111"/>
      <c r="K88" s="112"/>
      <c r="L88" s="114"/>
      <c r="M88" s="116"/>
      <c r="N88" s="117"/>
      <c r="O88" s="118"/>
      <c r="P88" s="119"/>
      <c r="Q88" s="100"/>
      <c r="R88" s="108"/>
      <c r="S88" s="104"/>
      <c r="T88" s="107"/>
      <c r="U88" s="100"/>
      <c r="V88" s="68"/>
      <c r="W88" s="69"/>
      <c r="X88" s="65"/>
      <c r="Y88" s="70"/>
      <c r="Z88" s="70"/>
      <c r="AA88" s="70"/>
      <c r="AB88" s="70"/>
      <c r="AC88" s="66"/>
      <c r="AD88" s="66"/>
      <c r="AE88" s="66"/>
      <c r="AF88" s="66"/>
      <c r="AG88" s="71"/>
      <c r="AH88" s="72"/>
      <c r="AI88" s="72"/>
      <c r="AJ88" s="71"/>
    </row>
    <row r="89" spans="1:38" ht="20.100000000000001" customHeight="1">
      <c r="A89" s="109"/>
      <c r="B89" s="109"/>
      <c r="C89" s="109"/>
      <c r="D89" s="109"/>
      <c r="E89" s="2"/>
      <c r="F89" s="51"/>
      <c r="G89" s="52"/>
      <c r="H89" s="52"/>
      <c r="I89" s="110"/>
      <c r="J89" s="111"/>
      <c r="K89" s="112"/>
      <c r="L89" s="114"/>
      <c r="M89" s="116"/>
      <c r="N89" s="117"/>
      <c r="O89" s="118"/>
      <c r="P89" s="119"/>
      <c r="Q89" s="100"/>
      <c r="R89" s="101" t="s">
        <v>45</v>
      </c>
      <c r="S89" s="104" t="s">
        <v>34</v>
      </c>
      <c r="T89" s="105" t="s">
        <v>50</v>
      </c>
      <c r="U89" s="100" t="s">
        <v>39</v>
      </c>
      <c r="V89" s="108"/>
      <c r="W89" s="104" t="s">
        <v>6</v>
      </c>
      <c r="X89" s="99"/>
      <c r="Y89" s="100" t="s">
        <v>41</v>
      </c>
      <c r="Z89" s="57"/>
      <c r="AA89" s="58">
        <v>1</v>
      </c>
      <c r="AB89" s="81" t="s">
        <v>48</v>
      </c>
      <c r="AC89" s="60">
        <f>AC86</f>
        <v>0</v>
      </c>
      <c r="AD89" s="60">
        <f t="shared" ref="AD89:AF89" si="8">AD86</f>
        <v>0</v>
      </c>
      <c r="AE89" s="60">
        <f t="shared" si="8"/>
        <v>5527.7</v>
      </c>
      <c r="AF89" s="60">
        <f t="shared" si="8"/>
        <v>5527.7</v>
      </c>
      <c r="AG89" s="62" t="s">
        <v>40</v>
      </c>
      <c r="AH89" s="63" t="s">
        <v>41</v>
      </c>
      <c r="AI89" s="62" t="s">
        <v>42</v>
      </c>
      <c r="AJ89" s="63" t="s">
        <v>39</v>
      </c>
    </row>
    <row r="90" spans="1:38" ht="20.100000000000001" customHeight="1">
      <c r="A90" s="109"/>
      <c r="B90" s="109"/>
      <c r="C90" s="109"/>
      <c r="D90" s="109"/>
      <c r="E90" s="2"/>
      <c r="F90" s="51"/>
      <c r="G90" s="52"/>
      <c r="H90" s="52"/>
      <c r="I90" s="110"/>
      <c r="J90" s="111"/>
      <c r="K90" s="112"/>
      <c r="L90" s="114"/>
      <c r="M90" s="116"/>
      <c r="N90" s="117"/>
      <c r="O90" s="118"/>
      <c r="P90" s="119"/>
      <c r="Q90" s="100"/>
      <c r="R90" s="102"/>
      <c r="S90" s="104"/>
      <c r="T90" s="106"/>
      <c r="U90" s="100"/>
      <c r="V90" s="108"/>
      <c r="W90" s="104"/>
      <c r="X90" s="99"/>
      <c r="Y90" s="100"/>
      <c r="Z90" s="64"/>
      <c r="AA90" s="65"/>
      <c r="AB90" s="65" t="s">
        <v>49</v>
      </c>
      <c r="AC90" s="66"/>
      <c r="AD90" s="66"/>
      <c r="AE90" s="66"/>
      <c r="AF90" s="67" t="str">
        <f>AG89 &amp; "-" &amp; AI89</f>
        <v>01.01.2019-31.12.2019</v>
      </c>
      <c r="AG90" s="67"/>
      <c r="AH90" s="67"/>
      <c r="AI90" s="67"/>
      <c r="AJ90" s="67" t="s">
        <v>39</v>
      </c>
    </row>
    <row r="91" spans="1:38" ht="20.100000000000001" customHeight="1">
      <c r="A91" s="109"/>
      <c r="B91" s="109"/>
      <c r="C91" s="109"/>
      <c r="D91" s="109"/>
      <c r="E91" s="2"/>
      <c r="F91" s="51"/>
      <c r="G91" s="52"/>
      <c r="H91" s="52"/>
      <c r="I91" s="110"/>
      <c r="J91" s="111"/>
      <c r="K91" s="112"/>
      <c r="L91" s="114"/>
      <c r="M91" s="116"/>
      <c r="N91" s="117"/>
      <c r="O91" s="118"/>
      <c r="P91" s="119"/>
      <c r="Q91" s="100"/>
      <c r="R91" s="103"/>
      <c r="S91" s="104"/>
      <c r="T91" s="107"/>
      <c r="U91" s="100"/>
      <c r="V91" s="68"/>
      <c r="W91" s="69"/>
      <c r="X91" s="65"/>
      <c r="Y91" s="70"/>
      <c r="Z91" s="70"/>
      <c r="AA91" s="70"/>
      <c r="AB91" s="70"/>
      <c r="AC91" s="66"/>
      <c r="AD91" s="66"/>
      <c r="AE91" s="66"/>
      <c r="AF91" s="66"/>
      <c r="AG91" s="71"/>
      <c r="AH91" s="72"/>
      <c r="AI91" s="72"/>
      <c r="AJ91" s="71"/>
    </row>
    <row r="92" spans="1:38" ht="20.100000000000001" customHeight="1">
      <c r="A92" s="109"/>
      <c r="B92" s="109"/>
      <c r="C92" s="109"/>
      <c r="D92" s="109"/>
      <c r="E92" s="2"/>
      <c r="F92" s="51"/>
      <c r="G92" s="52"/>
      <c r="H92" s="52"/>
      <c r="I92" s="110"/>
      <c r="J92" s="111"/>
      <c r="K92" s="112"/>
      <c r="L92" s="114"/>
      <c r="M92" s="116"/>
      <c r="N92" s="117"/>
      <c r="O92" s="118"/>
      <c r="P92" s="119"/>
      <c r="Q92" s="100"/>
      <c r="R92" s="101" t="s">
        <v>45</v>
      </c>
      <c r="S92" s="104" t="s">
        <v>51</v>
      </c>
      <c r="T92" s="105" t="s">
        <v>62</v>
      </c>
      <c r="U92" s="100" t="s">
        <v>39</v>
      </c>
      <c r="V92" s="108"/>
      <c r="W92" s="104" t="s">
        <v>6</v>
      </c>
      <c r="X92" s="99"/>
      <c r="Y92" s="100" t="s">
        <v>41</v>
      </c>
      <c r="Z92" s="57"/>
      <c r="AA92" s="58">
        <v>1</v>
      </c>
      <c r="AB92" s="81" t="s">
        <v>48</v>
      </c>
      <c r="AC92" s="60">
        <f>AC89</f>
        <v>0</v>
      </c>
      <c r="AD92" s="60">
        <f t="shared" ref="AD92:AF92" si="9">AD89</f>
        <v>0</v>
      </c>
      <c r="AE92" s="60">
        <f t="shared" si="9"/>
        <v>5527.7</v>
      </c>
      <c r="AF92" s="60">
        <f t="shared" si="9"/>
        <v>5527.7</v>
      </c>
      <c r="AG92" s="62" t="s">
        <v>40</v>
      </c>
      <c r="AH92" s="63" t="s">
        <v>41</v>
      </c>
      <c r="AI92" s="62" t="s">
        <v>42</v>
      </c>
      <c r="AJ92" s="63" t="s">
        <v>39</v>
      </c>
    </row>
    <row r="93" spans="1:38" ht="20.100000000000001" customHeight="1">
      <c r="A93" s="109"/>
      <c r="B93" s="109"/>
      <c r="C93" s="109"/>
      <c r="D93" s="109"/>
      <c r="E93" s="2"/>
      <c r="F93" s="51"/>
      <c r="G93" s="52"/>
      <c r="H93" s="52"/>
      <c r="I93" s="110"/>
      <c r="J93" s="111"/>
      <c r="K93" s="112"/>
      <c r="L93" s="114"/>
      <c r="M93" s="116"/>
      <c r="N93" s="117"/>
      <c r="O93" s="118"/>
      <c r="P93" s="119"/>
      <c r="Q93" s="100"/>
      <c r="R93" s="102"/>
      <c r="S93" s="104"/>
      <c r="T93" s="106"/>
      <c r="U93" s="100"/>
      <c r="V93" s="108"/>
      <c r="W93" s="104"/>
      <c r="X93" s="99"/>
      <c r="Y93" s="100"/>
      <c r="Z93" s="64"/>
      <c r="AA93" s="65"/>
      <c r="AB93" s="65" t="s">
        <v>49</v>
      </c>
      <c r="AC93" s="66"/>
      <c r="AD93" s="66"/>
      <c r="AE93" s="66"/>
      <c r="AF93" s="67" t="str">
        <f>AG92 &amp; "-" &amp; AI92</f>
        <v>01.01.2019-31.12.2019</v>
      </c>
      <c r="AG93" s="67"/>
      <c r="AH93" s="67"/>
      <c r="AI93" s="67"/>
      <c r="AJ93" s="67" t="s">
        <v>39</v>
      </c>
    </row>
    <row r="94" spans="1:38" ht="20.100000000000001" customHeight="1">
      <c r="A94" s="109"/>
      <c r="B94" s="109"/>
      <c r="C94" s="109"/>
      <c r="D94" s="109"/>
      <c r="E94" s="2"/>
      <c r="F94" s="51"/>
      <c r="G94" s="52"/>
      <c r="H94" s="52"/>
      <c r="I94" s="110"/>
      <c r="J94" s="111"/>
      <c r="K94" s="112"/>
      <c r="L94" s="114"/>
      <c r="M94" s="116"/>
      <c r="N94" s="117"/>
      <c r="O94" s="118"/>
      <c r="P94" s="119"/>
      <c r="Q94" s="100"/>
      <c r="R94" s="103"/>
      <c r="S94" s="104"/>
      <c r="T94" s="107"/>
      <c r="U94" s="100"/>
      <c r="V94" s="68"/>
      <c r="W94" s="69"/>
      <c r="X94" s="65"/>
      <c r="Y94" s="70"/>
      <c r="Z94" s="70"/>
      <c r="AA94" s="70"/>
      <c r="AB94" s="70"/>
      <c r="AC94" s="66"/>
      <c r="AD94" s="66"/>
      <c r="AE94" s="66"/>
      <c r="AF94" s="66"/>
      <c r="AG94" s="71"/>
      <c r="AH94" s="72"/>
      <c r="AI94" s="72"/>
      <c r="AJ94" s="71"/>
    </row>
    <row r="95" spans="1:38" ht="20.100000000000001" customHeight="1">
      <c r="A95" s="109"/>
      <c r="B95" s="109"/>
      <c r="C95" s="109"/>
      <c r="D95" s="109"/>
      <c r="E95" s="2"/>
      <c r="F95" s="51"/>
      <c r="G95" s="52"/>
      <c r="H95" s="52"/>
      <c r="I95" s="110"/>
      <c r="J95" s="111"/>
      <c r="K95" s="112"/>
      <c r="L95" s="114"/>
      <c r="M95" s="116"/>
      <c r="N95" s="117"/>
      <c r="O95" s="118"/>
      <c r="P95" s="119"/>
      <c r="Q95" s="100"/>
      <c r="R95" s="101" t="s">
        <v>45</v>
      </c>
      <c r="S95" s="104" t="s">
        <v>53</v>
      </c>
      <c r="T95" s="105" t="s">
        <v>52</v>
      </c>
      <c r="U95" s="100" t="s">
        <v>39</v>
      </c>
      <c r="V95" s="108"/>
      <c r="W95" s="104" t="s">
        <v>6</v>
      </c>
      <c r="X95" s="99"/>
      <c r="Y95" s="100" t="s">
        <v>41</v>
      </c>
      <c r="Z95" s="57"/>
      <c r="AA95" s="58">
        <v>1</v>
      </c>
      <c r="AB95" s="81" t="s">
        <v>48</v>
      </c>
      <c r="AC95" s="60">
        <f>AC86</f>
        <v>0</v>
      </c>
      <c r="AD95" s="60">
        <f t="shared" ref="AD95:AF95" si="10">AD86</f>
        <v>0</v>
      </c>
      <c r="AE95" s="60">
        <f t="shared" si="10"/>
        <v>5527.7</v>
      </c>
      <c r="AF95" s="60">
        <f t="shared" si="10"/>
        <v>5527.7</v>
      </c>
      <c r="AG95" s="62" t="s">
        <v>40</v>
      </c>
      <c r="AH95" s="63" t="s">
        <v>41</v>
      </c>
      <c r="AI95" s="62" t="s">
        <v>42</v>
      </c>
      <c r="AJ95" s="63" t="s">
        <v>39</v>
      </c>
    </row>
    <row r="96" spans="1:38" ht="20.100000000000001" customHeight="1">
      <c r="A96" s="109"/>
      <c r="B96" s="109"/>
      <c r="C96" s="109"/>
      <c r="D96" s="109"/>
      <c r="E96" s="2"/>
      <c r="F96" s="51"/>
      <c r="G96" s="52"/>
      <c r="H96" s="52"/>
      <c r="I96" s="110"/>
      <c r="J96" s="111"/>
      <c r="K96" s="112"/>
      <c r="L96" s="114"/>
      <c r="M96" s="116"/>
      <c r="N96" s="117"/>
      <c r="O96" s="118"/>
      <c r="P96" s="119"/>
      <c r="Q96" s="100"/>
      <c r="R96" s="102"/>
      <c r="S96" s="104"/>
      <c r="T96" s="106"/>
      <c r="U96" s="100"/>
      <c r="V96" s="108"/>
      <c r="W96" s="104"/>
      <c r="X96" s="99"/>
      <c r="Y96" s="100"/>
      <c r="Z96" s="64"/>
      <c r="AA96" s="65"/>
      <c r="AB96" s="65" t="s">
        <v>49</v>
      </c>
      <c r="AC96" s="66"/>
      <c r="AD96" s="66"/>
      <c r="AE96" s="66"/>
      <c r="AF96" s="67" t="str">
        <f>AG95 &amp; "-" &amp; AI95</f>
        <v>01.01.2019-31.12.2019</v>
      </c>
      <c r="AG96" s="67"/>
      <c r="AH96" s="67"/>
      <c r="AI96" s="67"/>
      <c r="AJ96" s="67" t="s">
        <v>39</v>
      </c>
    </row>
    <row r="97" spans="1:38" ht="20.100000000000001" customHeight="1">
      <c r="A97" s="109"/>
      <c r="B97" s="109"/>
      <c r="C97" s="109"/>
      <c r="D97" s="109"/>
      <c r="E97" s="2"/>
      <c r="F97" s="51"/>
      <c r="G97" s="52"/>
      <c r="H97" s="52"/>
      <c r="I97" s="110"/>
      <c r="J97" s="111"/>
      <c r="K97" s="112"/>
      <c r="L97" s="114"/>
      <c r="M97" s="116"/>
      <c r="N97" s="117"/>
      <c r="O97" s="118"/>
      <c r="P97" s="119"/>
      <c r="Q97" s="100"/>
      <c r="R97" s="103"/>
      <c r="S97" s="104"/>
      <c r="T97" s="107"/>
      <c r="U97" s="100"/>
      <c r="V97" s="68"/>
      <c r="W97" s="69"/>
      <c r="X97" s="65"/>
      <c r="Y97" s="70"/>
      <c r="Z97" s="70"/>
      <c r="AA97" s="70"/>
      <c r="AB97" s="70"/>
      <c r="AC97" s="66"/>
      <c r="AD97" s="66"/>
      <c r="AE97" s="66"/>
      <c r="AF97" s="66"/>
      <c r="AG97" s="71"/>
      <c r="AH97" s="72"/>
      <c r="AI97" s="72"/>
      <c r="AJ97" s="71"/>
    </row>
    <row r="98" spans="1:38" ht="30" customHeight="1">
      <c r="A98" s="109"/>
      <c r="B98" s="109"/>
      <c r="C98" s="109"/>
      <c r="D98" s="109"/>
      <c r="E98" s="2"/>
      <c r="F98" s="51"/>
      <c r="G98" s="52"/>
      <c r="H98" s="52"/>
      <c r="I98" s="110"/>
      <c r="J98" s="111"/>
      <c r="K98" s="112"/>
      <c r="L98" s="114"/>
      <c r="M98" s="116"/>
      <c r="N98" s="117"/>
      <c r="O98" s="118"/>
      <c r="P98" s="119"/>
      <c r="Q98" s="100"/>
      <c r="R98" s="101" t="s">
        <v>45</v>
      </c>
      <c r="S98" s="104" t="s">
        <v>57</v>
      </c>
      <c r="T98" s="105" t="s">
        <v>54</v>
      </c>
      <c r="U98" s="100" t="s">
        <v>39</v>
      </c>
      <c r="V98" s="108"/>
      <c r="W98" s="104" t="s">
        <v>6</v>
      </c>
      <c r="X98" s="99"/>
      <c r="Y98" s="100" t="s">
        <v>41</v>
      </c>
      <c r="Z98" s="57"/>
      <c r="AA98" s="58">
        <v>1</v>
      </c>
      <c r="AB98" s="81" t="s">
        <v>55</v>
      </c>
      <c r="AC98" s="60">
        <f>AC86</f>
        <v>0</v>
      </c>
      <c r="AD98" s="60">
        <f t="shared" ref="AD98:AF98" si="11">AD86</f>
        <v>0</v>
      </c>
      <c r="AE98" s="60">
        <f t="shared" si="11"/>
        <v>5527.7</v>
      </c>
      <c r="AF98" s="60">
        <f t="shared" si="11"/>
        <v>5527.7</v>
      </c>
      <c r="AG98" s="62" t="s">
        <v>40</v>
      </c>
      <c r="AH98" s="63" t="s">
        <v>41</v>
      </c>
      <c r="AI98" s="62" t="s">
        <v>42</v>
      </c>
      <c r="AJ98" s="63" t="s">
        <v>39</v>
      </c>
    </row>
    <row r="99" spans="1:38" ht="36" customHeight="1">
      <c r="A99" s="109"/>
      <c r="B99" s="109"/>
      <c r="C99" s="109"/>
      <c r="D99" s="109"/>
      <c r="E99" s="2"/>
      <c r="F99" s="51"/>
      <c r="G99" s="52"/>
      <c r="H99" s="52"/>
      <c r="I99" s="110"/>
      <c r="J99" s="111"/>
      <c r="K99" s="112"/>
      <c r="L99" s="114"/>
      <c r="M99" s="116"/>
      <c r="N99" s="117"/>
      <c r="O99" s="118"/>
      <c r="P99" s="119"/>
      <c r="Q99" s="100"/>
      <c r="R99" s="102"/>
      <c r="S99" s="104"/>
      <c r="T99" s="106"/>
      <c r="U99" s="100"/>
      <c r="V99" s="108"/>
      <c r="W99" s="104"/>
      <c r="X99" s="99"/>
      <c r="Y99" s="100"/>
      <c r="Z99" s="82" t="s">
        <v>45</v>
      </c>
      <c r="AA99" s="58" t="s">
        <v>34</v>
      </c>
      <c r="AB99" s="81" t="s">
        <v>56</v>
      </c>
      <c r="AC99" s="60">
        <v>0</v>
      </c>
      <c r="AD99" s="60">
        <v>0</v>
      </c>
      <c r="AE99" s="61">
        <v>5326.48</v>
      </c>
      <c r="AF99" s="60">
        <f>AE99</f>
        <v>5326.48</v>
      </c>
      <c r="AG99" s="62" t="s">
        <v>40</v>
      </c>
      <c r="AH99" s="63" t="s">
        <v>41</v>
      </c>
      <c r="AI99" s="62" t="s">
        <v>42</v>
      </c>
      <c r="AJ99" s="63" t="s">
        <v>39</v>
      </c>
    </row>
    <row r="100" spans="1:38" ht="20.100000000000001" customHeight="1">
      <c r="A100" s="109"/>
      <c r="B100" s="109"/>
      <c r="C100" s="109"/>
      <c r="D100" s="109"/>
      <c r="E100" s="2"/>
      <c r="F100" s="51"/>
      <c r="G100" s="52"/>
      <c r="H100" s="52"/>
      <c r="I100" s="110"/>
      <c r="J100" s="111"/>
      <c r="K100" s="112"/>
      <c r="L100" s="114"/>
      <c r="M100" s="116"/>
      <c r="N100" s="117"/>
      <c r="O100" s="118"/>
      <c r="P100" s="119"/>
      <c r="Q100" s="100"/>
      <c r="R100" s="102"/>
      <c r="S100" s="104"/>
      <c r="T100" s="106"/>
      <c r="U100" s="100"/>
      <c r="V100" s="108"/>
      <c r="W100" s="104"/>
      <c r="X100" s="99"/>
      <c r="Y100" s="100"/>
      <c r="Z100" s="64"/>
      <c r="AA100" s="65"/>
      <c r="AB100" s="65" t="s">
        <v>49</v>
      </c>
      <c r="AC100" s="66"/>
      <c r="AD100" s="66"/>
      <c r="AE100" s="66"/>
      <c r="AF100" s="67" t="str">
        <f>AG98 &amp; "-" &amp; AI98</f>
        <v>01.01.2019-31.12.2019</v>
      </c>
      <c r="AG100" s="67"/>
      <c r="AH100" s="67"/>
      <c r="AI100" s="67"/>
      <c r="AJ100" s="67" t="s">
        <v>39</v>
      </c>
    </row>
    <row r="101" spans="1:38" ht="20.100000000000001" customHeight="1">
      <c r="A101" s="109"/>
      <c r="B101" s="109"/>
      <c r="C101" s="109"/>
      <c r="D101" s="109"/>
      <c r="E101" s="2"/>
      <c r="F101" s="51"/>
      <c r="G101" s="52"/>
      <c r="H101" s="52"/>
      <c r="I101" s="110"/>
      <c r="J101" s="111"/>
      <c r="K101" s="112"/>
      <c r="L101" s="114"/>
      <c r="M101" s="116"/>
      <c r="N101" s="117"/>
      <c r="O101" s="118"/>
      <c r="P101" s="119"/>
      <c r="Q101" s="100"/>
      <c r="R101" s="103"/>
      <c r="S101" s="104"/>
      <c r="T101" s="107"/>
      <c r="U101" s="100"/>
      <c r="V101" s="68"/>
      <c r="W101" s="69"/>
      <c r="X101" s="65"/>
      <c r="Y101" s="70"/>
      <c r="Z101" s="70"/>
      <c r="AA101" s="70"/>
      <c r="AB101" s="70"/>
      <c r="AC101" s="66"/>
      <c r="AD101" s="66"/>
      <c r="AE101" s="66"/>
      <c r="AF101" s="66"/>
      <c r="AG101" s="71"/>
      <c r="AH101" s="72"/>
      <c r="AI101" s="72"/>
      <c r="AJ101" s="71"/>
    </row>
    <row r="102" spans="1:38" ht="20.100000000000001" customHeight="1">
      <c r="A102" s="109"/>
      <c r="B102" s="109"/>
      <c r="C102" s="109"/>
      <c r="D102" s="109"/>
      <c r="E102" s="2"/>
      <c r="F102" s="51"/>
      <c r="G102" s="52"/>
      <c r="H102" s="52"/>
      <c r="I102" s="110"/>
      <c r="J102" s="111"/>
      <c r="K102" s="112"/>
      <c r="L102" s="114"/>
      <c r="M102" s="116"/>
      <c r="N102" s="117"/>
      <c r="O102" s="118"/>
      <c r="P102" s="119"/>
      <c r="Q102" s="100"/>
      <c r="R102" s="101" t="s">
        <v>45</v>
      </c>
      <c r="S102" s="104" t="s">
        <v>59</v>
      </c>
      <c r="T102" s="105" t="s">
        <v>58</v>
      </c>
      <c r="U102" s="100" t="s">
        <v>39</v>
      </c>
      <c r="V102" s="108"/>
      <c r="W102" s="104" t="s">
        <v>6</v>
      </c>
      <c r="X102" s="99"/>
      <c r="Y102" s="100" t="s">
        <v>41</v>
      </c>
      <c r="Z102" s="57"/>
      <c r="AA102" s="58">
        <v>1</v>
      </c>
      <c r="AB102" s="81" t="s">
        <v>48</v>
      </c>
      <c r="AC102" s="60">
        <v>0</v>
      </c>
      <c r="AD102" s="60">
        <v>0</v>
      </c>
      <c r="AE102" s="61">
        <v>6497.76</v>
      </c>
      <c r="AF102" s="60">
        <f>AE102</f>
        <v>6497.76</v>
      </c>
      <c r="AG102" s="62" t="s">
        <v>40</v>
      </c>
      <c r="AH102" s="63" t="s">
        <v>41</v>
      </c>
      <c r="AI102" s="62" t="s">
        <v>42</v>
      </c>
      <c r="AJ102" s="63" t="s">
        <v>39</v>
      </c>
    </row>
    <row r="103" spans="1:38" ht="20.100000000000001" customHeight="1">
      <c r="A103" s="109"/>
      <c r="B103" s="109"/>
      <c r="C103" s="109"/>
      <c r="D103" s="109"/>
      <c r="E103" s="2"/>
      <c r="F103" s="51"/>
      <c r="G103" s="52"/>
      <c r="H103" s="52"/>
      <c r="I103" s="110"/>
      <c r="J103" s="111"/>
      <c r="K103" s="112"/>
      <c r="L103" s="114"/>
      <c r="M103" s="116"/>
      <c r="N103" s="117"/>
      <c r="O103" s="118"/>
      <c r="P103" s="119"/>
      <c r="Q103" s="100"/>
      <c r="R103" s="102"/>
      <c r="S103" s="104"/>
      <c r="T103" s="106"/>
      <c r="U103" s="100"/>
      <c r="V103" s="108"/>
      <c r="W103" s="104"/>
      <c r="X103" s="99"/>
      <c r="Y103" s="100"/>
      <c r="Z103" s="64"/>
      <c r="AA103" s="65"/>
      <c r="AB103" s="65" t="s">
        <v>49</v>
      </c>
      <c r="AC103" s="66"/>
      <c r="AD103" s="66"/>
      <c r="AE103" s="66"/>
      <c r="AF103" s="67" t="str">
        <f>AG102 &amp; "-" &amp; AI102</f>
        <v>01.01.2019-31.12.2019</v>
      </c>
      <c r="AG103" s="67"/>
      <c r="AH103" s="67"/>
      <c r="AI103" s="67"/>
      <c r="AJ103" s="67" t="s">
        <v>39</v>
      </c>
    </row>
    <row r="104" spans="1:38" ht="20.100000000000001" customHeight="1">
      <c r="A104" s="109"/>
      <c r="B104" s="109"/>
      <c r="C104" s="109"/>
      <c r="D104" s="109"/>
      <c r="E104" s="2"/>
      <c r="F104" s="51"/>
      <c r="G104" s="52"/>
      <c r="H104" s="52"/>
      <c r="I104" s="110"/>
      <c r="J104" s="111"/>
      <c r="K104" s="112"/>
      <c r="L104" s="114"/>
      <c r="M104" s="116"/>
      <c r="N104" s="117"/>
      <c r="O104" s="118"/>
      <c r="P104" s="119"/>
      <c r="Q104" s="100"/>
      <c r="R104" s="103"/>
      <c r="S104" s="104"/>
      <c r="T104" s="107"/>
      <c r="U104" s="100"/>
      <c r="V104" s="68"/>
      <c r="W104" s="69"/>
      <c r="X104" s="65"/>
      <c r="Y104" s="70"/>
      <c r="Z104" s="70"/>
      <c r="AA104" s="70"/>
      <c r="AB104" s="70"/>
      <c r="AC104" s="66"/>
      <c r="AD104" s="66"/>
      <c r="AE104" s="66"/>
      <c r="AF104" s="66"/>
      <c r="AG104" s="71"/>
      <c r="AH104" s="72"/>
      <c r="AI104" s="72"/>
      <c r="AJ104" s="71"/>
    </row>
    <row r="105" spans="1:38" ht="36" customHeight="1">
      <c r="A105" s="109"/>
      <c r="B105" s="109"/>
      <c r="C105" s="109"/>
      <c r="D105" s="109"/>
      <c r="E105" s="2"/>
      <c r="F105" s="51"/>
      <c r="G105" s="52"/>
      <c r="H105" s="52"/>
      <c r="I105" s="110"/>
      <c r="J105" s="111"/>
      <c r="K105" s="112"/>
      <c r="L105" s="114"/>
      <c r="M105" s="116"/>
      <c r="N105" s="117"/>
      <c r="O105" s="118"/>
      <c r="P105" s="119"/>
      <c r="Q105" s="100"/>
      <c r="R105" s="101" t="s">
        <v>45</v>
      </c>
      <c r="S105" s="104" t="s">
        <v>63</v>
      </c>
      <c r="T105" s="105" t="s">
        <v>60</v>
      </c>
      <c r="U105" s="100" t="s">
        <v>39</v>
      </c>
      <c r="V105" s="108"/>
      <c r="W105" s="104" t="s">
        <v>6</v>
      </c>
      <c r="X105" s="99"/>
      <c r="Y105" s="100" t="s">
        <v>41</v>
      </c>
      <c r="Z105" s="57"/>
      <c r="AA105" s="58">
        <v>1</v>
      </c>
      <c r="AB105" s="81" t="s">
        <v>61</v>
      </c>
      <c r="AC105" s="60">
        <v>0</v>
      </c>
      <c r="AD105" s="60">
        <v>0</v>
      </c>
      <c r="AE105" s="61">
        <v>6497.76</v>
      </c>
      <c r="AF105" s="60">
        <f>AE105</f>
        <v>6497.76</v>
      </c>
      <c r="AG105" s="62" t="s">
        <v>40</v>
      </c>
      <c r="AH105" s="63" t="s">
        <v>41</v>
      </c>
      <c r="AI105" s="62" t="s">
        <v>42</v>
      </c>
      <c r="AJ105" s="63" t="s">
        <v>39</v>
      </c>
    </row>
    <row r="106" spans="1:38" ht="20.100000000000001" customHeight="1">
      <c r="A106" s="109"/>
      <c r="B106" s="109"/>
      <c r="C106" s="109"/>
      <c r="D106" s="109"/>
      <c r="E106" s="2"/>
      <c r="F106" s="51"/>
      <c r="G106" s="52"/>
      <c r="H106" s="52"/>
      <c r="I106" s="110"/>
      <c r="J106" s="111"/>
      <c r="K106" s="112"/>
      <c r="L106" s="114"/>
      <c r="M106" s="116"/>
      <c r="N106" s="117"/>
      <c r="O106" s="118"/>
      <c r="P106" s="119"/>
      <c r="Q106" s="100"/>
      <c r="R106" s="102"/>
      <c r="S106" s="104"/>
      <c r="T106" s="106"/>
      <c r="U106" s="100"/>
      <c r="V106" s="108"/>
      <c r="W106" s="104"/>
      <c r="X106" s="99"/>
      <c r="Y106" s="100"/>
      <c r="Z106" s="64"/>
      <c r="AA106" s="65"/>
      <c r="AB106" s="65" t="s">
        <v>49</v>
      </c>
      <c r="AC106" s="66"/>
      <c r="AD106" s="66"/>
      <c r="AE106" s="66"/>
      <c r="AF106" s="67" t="str">
        <f>AG105 &amp; "-" &amp; AI105</f>
        <v>01.01.2019-31.12.2019</v>
      </c>
      <c r="AG106" s="67"/>
      <c r="AH106" s="67"/>
      <c r="AI106" s="67"/>
      <c r="AJ106" s="67" t="s">
        <v>39</v>
      </c>
    </row>
    <row r="107" spans="1:38" ht="20.100000000000001" customHeight="1">
      <c r="A107" s="109"/>
      <c r="B107" s="109"/>
      <c r="C107" s="109"/>
      <c r="D107" s="109"/>
      <c r="E107" s="2"/>
      <c r="F107" s="51"/>
      <c r="G107" s="52"/>
      <c r="H107" s="52"/>
      <c r="I107" s="110"/>
      <c r="J107" s="111"/>
      <c r="K107" s="112"/>
      <c r="L107" s="114"/>
      <c r="M107" s="116"/>
      <c r="N107" s="117"/>
      <c r="O107" s="118"/>
      <c r="P107" s="119"/>
      <c r="Q107" s="100"/>
      <c r="R107" s="103"/>
      <c r="S107" s="104"/>
      <c r="T107" s="107"/>
      <c r="U107" s="100"/>
      <c r="V107" s="68"/>
      <c r="W107" s="69"/>
      <c r="X107" s="65"/>
      <c r="Y107" s="70"/>
      <c r="Z107" s="70"/>
      <c r="AA107" s="70"/>
      <c r="AB107" s="70"/>
      <c r="AC107" s="66"/>
      <c r="AD107" s="66"/>
      <c r="AE107" s="66"/>
      <c r="AF107" s="66"/>
      <c r="AG107" s="71"/>
      <c r="AH107" s="72"/>
      <c r="AI107" s="72"/>
      <c r="AJ107" s="71"/>
    </row>
    <row r="108" spans="1:38" ht="20.100000000000001" customHeight="1">
      <c r="A108" s="109"/>
      <c r="B108" s="109"/>
      <c r="C108" s="109"/>
      <c r="D108" s="109"/>
      <c r="E108" s="2"/>
      <c r="F108" s="51" t="s">
        <v>44</v>
      </c>
      <c r="G108" s="52"/>
      <c r="H108" s="52"/>
      <c r="I108" s="110"/>
      <c r="J108" s="111"/>
      <c r="K108" s="112"/>
      <c r="L108" s="114"/>
      <c r="M108" s="116"/>
      <c r="N108" s="117"/>
      <c r="O108" s="118"/>
      <c r="P108" s="119"/>
      <c r="Q108" s="100"/>
      <c r="R108" s="73"/>
      <c r="S108" s="74"/>
      <c r="T108" s="75"/>
      <c r="U108" s="70"/>
      <c r="V108" s="70"/>
      <c r="W108" s="70"/>
      <c r="X108" s="70"/>
      <c r="Y108" s="70"/>
      <c r="Z108" s="70"/>
      <c r="AA108" s="70"/>
      <c r="AB108" s="70"/>
      <c r="AC108" s="66"/>
      <c r="AD108" s="66"/>
      <c r="AE108" s="66"/>
      <c r="AF108" s="66"/>
      <c r="AG108" s="71"/>
      <c r="AH108" s="72"/>
      <c r="AI108" s="72"/>
      <c r="AJ108" s="71"/>
    </row>
    <row r="109" spans="1:38" s="80" customFormat="1" ht="20.100000000000001" customHeight="1">
      <c r="A109" s="109"/>
      <c r="B109" s="109"/>
      <c r="C109" s="109"/>
      <c r="D109" s="109"/>
      <c r="E109" s="76" t="s">
        <v>44</v>
      </c>
      <c r="F109" s="76" t="s">
        <v>44</v>
      </c>
      <c r="G109" s="76" t="s">
        <v>44</v>
      </c>
      <c r="H109" s="76" t="s">
        <v>44</v>
      </c>
      <c r="I109" s="110"/>
      <c r="J109" s="111"/>
      <c r="K109" s="112"/>
      <c r="L109" s="114"/>
      <c r="M109" s="116"/>
      <c r="N109" s="77"/>
      <c r="O109" s="78"/>
      <c r="P109" s="65"/>
      <c r="Q109" s="78"/>
      <c r="R109" s="78"/>
      <c r="S109" s="78"/>
      <c r="T109" s="78"/>
      <c r="U109" s="78"/>
      <c r="V109" s="78"/>
      <c r="W109" s="78"/>
      <c r="X109" s="78"/>
      <c r="Y109" s="78"/>
      <c r="Z109" s="78"/>
      <c r="AA109" s="78"/>
      <c r="AB109" s="78"/>
      <c r="AC109" s="78"/>
      <c r="AD109" s="78"/>
      <c r="AE109" s="78"/>
      <c r="AF109" s="78"/>
      <c r="AG109" s="78"/>
      <c r="AH109" s="78"/>
      <c r="AI109" s="78"/>
      <c r="AJ109" s="78"/>
      <c r="AK109" s="79"/>
      <c r="AL109" s="79"/>
    </row>
    <row r="110" spans="1:38" s="80" customFormat="1" ht="15" customHeight="1">
      <c r="A110" s="109"/>
      <c r="B110" s="109"/>
      <c r="C110" s="109"/>
      <c r="D110" s="76" t="s">
        <v>44</v>
      </c>
      <c r="E110" s="76" t="s">
        <v>44</v>
      </c>
      <c r="F110" s="51" t="s">
        <v>44</v>
      </c>
      <c r="G110" s="76" t="s">
        <v>44</v>
      </c>
      <c r="H110" s="76" t="s">
        <v>44</v>
      </c>
      <c r="I110" s="83"/>
      <c r="J110" s="84"/>
      <c r="K110" s="83"/>
      <c r="L110" s="85"/>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79"/>
      <c r="AL110" s="79"/>
    </row>
    <row r="111" spans="1:38" ht="45" customHeight="1">
      <c r="A111" s="109"/>
      <c r="B111" s="109"/>
      <c r="C111" s="109">
        <v>4</v>
      </c>
      <c r="D111" s="2"/>
      <c r="E111" s="2"/>
      <c r="F111" s="51" t="s">
        <v>44</v>
      </c>
      <c r="G111" s="52"/>
      <c r="H111" s="52"/>
      <c r="I111" s="53"/>
      <c r="J111" s="54"/>
      <c r="K111" s="4"/>
      <c r="L111" s="49" t="s">
        <v>74</v>
      </c>
      <c r="M111" s="56" t="s">
        <v>37</v>
      </c>
      <c r="N111" s="152" t="str">
        <f>IF('[1]Перечень тарифов'!R24="","","" &amp; '[1]Перечень тарифов'!R24 &amp; "")</f>
        <v>д. Москакасы</v>
      </c>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row>
    <row r="112" spans="1:38" ht="20.100000000000001" customHeight="1">
      <c r="A112" s="109"/>
      <c r="B112" s="109"/>
      <c r="C112" s="109"/>
      <c r="D112" s="109">
        <v>1</v>
      </c>
      <c r="E112" s="2"/>
      <c r="F112" s="51" t="s">
        <v>44</v>
      </c>
      <c r="G112" s="52"/>
      <c r="H112" s="52"/>
      <c r="I112" s="110"/>
      <c r="J112" s="111"/>
      <c r="K112" s="124"/>
      <c r="L112" s="113" t="s">
        <v>75</v>
      </c>
      <c r="M112" s="115" t="s">
        <v>38</v>
      </c>
      <c r="N112" s="117"/>
      <c r="O112" s="118" t="s">
        <v>6</v>
      </c>
      <c r="P112" s="119">
        <v>1</v>
      </c>
      <c r="Q112" s="100" t="s">
        <v>39</v>
      </c>
      <c r="R112" s="108"/>
      <c r="S112" s="104">
        <v>1</v>
      </c>
      <c r="T112" s="120"/>
      <c r="U112" s="100" t="s">
        <v>39</v>
      </c>
      <c r="V112" s="108"/>
      <c r="W112" s="104" t="s">
        <v>6</v>
      </c>
      <c r="X112" s="99"/>
      <c r="Y112" s="100" t="s">
        <v>39</v>
      </c>
      <c r="Z112" s="57"/>
      <c r="AA112" s="58">
        <v>1</v>
      </c>
      <c r="AB112" s="87"/>
      <c r="AC112" s="60">
        <v>2.694</v>
      </c>
      <c r="AD112" s="60">
        <v>2.694</v>
      </c>
      <c r="AE112" s="61">
        <v>0</v>
      </c>
      <c r="AF112" s="60">
        <v>0</v>
      </c>
      <c r="AG112" s="62" t="s">
        <v>40</v>
      </c>
      <c r="AH112" s="63" t="s">
        <v>41</v>
      </c>
      <c r="AI112" s="62" t="s">
        <v>42</v>
      </c>
      <c r="AJ112" s="63" t="s">
        <v>39</v>
      </c>
    </row>
    <row r="113" spans="1:38" ht="20.100000000000001" customHeight="1">
      <c r="A113" s="109"/>
      <c r="B113" s="109"/>
      <c r="C113" s="109"/>
      <c r="D113" s="109"/>
      <c r="E113" s="2"/>
      <c r="F113" s="51" t="s">
        <v>44</v>
      </c>
      <c r="G113" s="52"/>
      <c r="H113" s="52"/>
      <c r="I113" s="110"/>
      <c r="J113" s="111"/>
      <c r="K113" s="124"/>
      <c r="L113" s="114"/>
      <c r="M113" s="116"/>
      <c r="N113" s="117"/>
      <c r="O113" s="118"/>
      <c r="P113" s="119"/>
      <c r="Q113" s="100"/>
      <c r="R113" s="108"/>
      <c r="S113" s="104"/>
      <c r="T113" s="121"/>
      <c r="U113" s="100"/>
      <c r="V113" s="108"/>
      <c r="W113" s="104"/>
      <c r="X113" s="99"/>
      <c r="Y113" s="100"/>
      <c r="Z113" s="64"/>
      <c r="AA113" s="65"/>
      <c r="AB113" s="65"/>
      <c r="AC113" s="66"/>
      <c r="AD113" s="66"/>
      <c r="AE113" s="66"/>
      <c r="AF113" s="67" t="str">
        <f>AG112 &amp; "-" &amp; AI112</f>
        <v>01.01.2019-31.12.2019</v>
      </c>
      <c r="AG113" s="67"/>
      <c r="AH113" s="67"/>
      <c r="AI113" s="67"/>
      <c r="AJ113" s="67" t="s">
        <v>39</v>
      </c>
    </row>
    <row r="114" spans="1:38" ht="20.100000000000001" customHeight="1">
      <c r="A114" s="109"/>
      <c r="B114" s="109"/>
      <c r="C114" s="109"/>
      <c r="D114" s="109"/>
      <c r="E114" s="2"/>
      <c r="F114" s="51" t="s">
        <v>44</v>
      </c>
      <c r="G114" s="52"/>
      <c r="H114" s="52"/>
      <c r="I114" s="110"/>
      <c r="J114" s="111"/>
      <c r="K114" s="124"/>
      <c r="L114" s="114"/>
      <c r="M114" s="116"/>
      <c r="N114" s="117"/>
      <c r="O114" s="118"/>
      <c r="P114" s="119"/>
      <c r="Q114" s="100"/>
      <c r="R114" s="108"/>
      <c r="S114" s="104"/>
      <c r="T114" s="122"/>
      <c r="U114" s="100"/>
      <c r="V114" s="68"/>
      <c r="W114" s="69"/>
      <c r="X114" s="65"/>
      <c r="Y114" s="70"/>
      <c r="Z114" s="70"/>
      <c r="AA114" s="70"/>
      <c r="AB114" s="70"/>
      <c r="AC114" s="66"/>
      <c r="AD114" s="66"/>
      <c r="AE114" s="66"/>
      <c r="AF114" s="66"/>
      <c r="AG114" s="71"/>
      <c r="AH114" s="72"/>
      <c r="AI114" s="72"/>
      <c r="AJ114" s="71"/>
    </row>
    <row r="115" spans="1:38" ht="20.100000000000001" customHeight="1">
      <c r="A115" s="109"/>
      <c r="B115" s="109"/>
      <c r="C115" s="109"/>
      <c r="D115" s="109"/>
      <c r="E115" s="2"/>
      <c r="F115" s="51" t="s">
        <v>44</v>
      </c>
      <c r="G115" s="52"/>
      <c r="H115" s="52"/>
      <c r="I115" s="110"/>
      <c r="J115" s="111"/>
      <c r="K115" s="124"/>
      <c r="L115" s="114"/>
      <c r="M115" s="116"/>
      <c r="N115" s="117"/>
      <c r="O115" s="118"/>
      <c r="P115" s="119"/>
      <c r="Q115" s="100"/>
      <c r="R115" s="73"/>
      <c r="S115" s="74"/>
      <c r="T115" s="75"/>
      <c r="U115" s="70"/>
      <c r="V115" s="70"/>
      <c r="W115" s="70"/>
      <c r="X115" s="70"/>
      <c r="Y115" s="70"/>
      <c r="Z115" s="70"/>
      <c r="AA115" s="70"/>
      <c r="AB115" s="70"/>
      <c r="AC115" s="66"/>
      <c r="AD115" s="66"/>
      <c r="AE115" s="66"/>
      <c r="AF115" s="66"/>
      <c r="AG115" s="71"/>
      <c r="AH115" s="72"/>
      <c r="AI115" s="72"/>
      <c r="AJ115" s="71"/>
    </row>
    <row r="116" spans="1:38" s="80" customFormat="1" ht="35.25" customHeight="1">
      <c r="A116" s="109"/>
      <c r="B116" s="109"/>
      <c r="C116" s="109"/>
      <c r="D116" s="109"/>
      <c r="E116" s="76" t="s">
        <v>44</v>
      </c>
      <c r="F116" s="76" t="s">
        <v>44</v>
      </c>
      <c r="G116" s="76" t="s">
        <v>44</v>
      </c>
      <c r="H116" s="76" t="s">
        <v>44</v>
      </c>
      <c r="I116" s="110"/>
      <c r="J116" s="111"/>
      <c r="K116" s="124"/>
      <c r="L116" s="114"/>
      <c r="M116" s="116"/>
      <c r="N116" s="77"/>
      <c r="O116" s="78"/>
      <c r="P116" s="65" t="s">
        <v>43</v>
      </c>
      <c r="Q116" s="78"/>
      <c r="R116" s="78"/>
      <c r="S116" s="78"/>
      <c r="T116" s="78"/>
      <c r="U116" s="78"/>
      <c r="V116" s="78"/>
      <c r="W116" s="78"/>
      <c r="X116" s="78"/>
      <c r="Y116" s="78"/>
      <c r="Z116" s="78"/>
      <c r="AA116" s="78"/>
      <c r="AB116" s="78"/>
      <c r="AC116" s="78"/>
      <c r="AD116" s="78"/>
      <c r="AE116" s="78"/>
      <c r="AF116" s="78"/>
      <c r="AG116" s="78"/>
      <c r="AH116" s="78"/>
      <c r="AI116" s="78"/>
      <c r="AJ116" s="78"/>
      <c r="AK116" s="79"/>
      <c r="AL116" s="79"/>
    </row>
    <row r="117" spans="1:38" ht="20.100000000000001" customHeight="1">
      <c r="A117" s="109"/>
      <c r="B117" s="109"/>
      <c r="C117" s="109"/>
      <c r="D117" s="109">
        <v>2</v>
      </c>
      <c r="E117" s="2"/>
      <c r="F117" s="51" t="s">
        <v>44</v>
      </c>
      <c r="G117" s="52"/>
      <c r="H117" s="52"/>
      <c r="I117" s="110"/>
      <c r="J117" s="111"/>
      <c r="K117" s="112" t="s">
        <v>45</v>
      </c>
      <c r="L117" s="113" t="s">
        <v>76</v>
      </c>
      <c r="M117" s="115" t="s">
        <v>46</v>
      </c>
      <c r="N117" s="117"/>
      <c r="O117" s="118" t="s">
        <v>6</v>
      </c>
      <c r="P117" s="119">
        <v>1</v>
      </c>
      <c r="Q117" s="100" t="s">
        <v>41</v>
      </c>
      <c r="R117" s="108"/>
      <c r="S117" s="104">
        <v>1</v>
      </c>
      <c r="T117" s="105" t="s">
        <v>47</v>
      </c>
      <c r="U117" s="100" t="s">
        <v>39</v>
      </c>
      <c r="V117" s="108"/>
      <c r="W117" s="104" t="s">
        <v>6</v>
      </c>
      <c r="X117" s="99"/>
      <c r="Y117" s="100" t="s">
        <v>41</v>
      </c>
      <c r="Z117" s="57"/>
      <c r="AA117" s="58">
        <v>1</v>
      </c>
      <c r="AB117" s="81" t="s">
        <v>48</v>
      </c>
      <c r="AC117" s="60">
        <v>0</v>
      </c>
      <c r="AD117" s="60">
        <v>0</v>
      </c>
      <c r="AE117" s="61">
        <v>5527.7</v>
      </c>
      <c r="AF117" s="60">
        <f>AE117</f>
        <v>5527.7</v>
      </c>
      <c r="AG117" s="62" t="s">
        <v>40</v>
      </c>
      <c r="AH117" s="63" t="s">
        <v>41</v>
      </c>
      <c r="AI117" s="62" t="s">
        <v>42</v>
      </c>
      <c r="AJ117" s="63" t="s">
        <v>39</v>
      </c>
    </row>
    <row r="118" spans="1:38" ht="20.100000000000001" customHeight="1">
      <c r="A118" s="109"/>
      <c r="B118" s="109"/>
      <c r="C118" s="109"/>
      <c r="D118" s="109"/>
      <c r="E118" s="2"/>
      <c r="F118" s="51" t="s">
        <v>44</v>
      </c>
      <c r="G118" s="52"/>
      <c r="H118" s="52"/>
      <c r="I118" s="110"/>
      <c r="J118" s="111"/>
      <c r="K118" s="112"/>
      <c r="L118" s="114"/>
      <c r="M118" s="116"/>
      <c r="N118" s="117"/>
      <c r="O118" s="118"/>
      <c r="P118" s="119"/>
      <c r="Q118" s="100"/>
      <c r="R118" s="108"/>
      <c r="S118" s="104"/>
      <c r="T118" s="106"/>
      <c r="U118" s="100"/>
      <c r="V118" s="108"/>
      <c r="W118" s="104"/>
      <c r="X118" s="99"/>
      <c r="Y118" s="100"/>
      <c r="Z118" s="64"/>
      <c r="AA118" s="65"/>
      <c r="AB118" s="65" t="s">
        <v>49</v>
      </c>
      <c r="AC118" s="66"/>
      <c r="AD118" s="66"/>
      <c r="AE118" s="66"/>
      <c r="AF118" s="67" t="str">
        <f>AG117 &amp; "-" &amp; AI117</f>
        <v>01.01.2019-31.12.2019</v>
      </c>
      <c r="AG118" s="67"/>
      <c r="AH118" s="67"/>
      <c r="AI118" s="67"/>
      <c r="AJ118" s="67" t="s">
        <v>39</v>
      </c>
    </row>
    <row r="119" spans="1:38" ht="20.100000000000001" customHeight="1">
      <c r="A119" s="109"/>
      <c r="B119" s="109"/>
      <c r="C119" s="109"/>
      <c r="D119" s="109"/>
      <c r="E119" s="2"/>
      <c r="F119" s="51" t="s">
        <v>44</v>
      </c>
      <c r="G119" s="52"/>
      <c r="H119" s="52"/>
      <c r="I119" s="110"/>
      <c r="J119" s="111"/>
      <c r="K119" s="112"/>
      <c r="L119" s="114"/>
      <c r="M119" s="116"/>
      <c r="N119" s="117"/>
      <c r="O119" s="118"/>
      <c r="P119" s="119"/>
      <c r="Q119" s="100"/>
      <c r="R119" s="108"/>
      <c r="S119" s="104"/>
      <c r="T119" s="107"/>
      <c r="U119" s="100"/>
      <c r="V119" s="68"/>
      <c r="W119" s="69"/>
      <c r="X119" s="65"/>
      <c r="Y119" s="70"/>
      <c r="Z119" s="70"/>
      <c r="AA119" s="70"/>
      <c r="AB119" s="70"/>
      <c r="AC119" s="66"/>
      <c r="AD119" s="66"/>
      <c r="AE119" s="66"/>
      <c r="AF119" s="66"/>
      <c r="AG119" s="71"/>
      <c r="AH119" s="72"/>
      <c r="AI119" s="72"/>
      <c r="AJ119" s="71"/>
    </row>
    <row r="120" spans="1:38" ht="20.100000000000001" customHeight="1">
      <c r="A120" s="109"/>
      <c r="B120" s="109"/>
      <c r="C120" s="109"/>
      <c r="D120" s="109"/>
      <c r="E120" s="2"/>
      <c r="F120" s="51"/>
      <c r="G120" s="52"/>
      <c r="H120" s="52"/>
      <c r="I120" s="110"/>
      <c r="J120" s="111"/>
      <c r="K120" s="112"/>
      <c r="L120" s="114"/>
      <c r="M120" s="116"/>
      <c r="N120" s="117"/>
      <c r="O120" s="118"/>
      <c r="P120" s="119"/>
      <c r="Q120" s="100"/>
      <c r="R120" s="101" t="s">
        <v>45</v>
      </c>
      <c r="S120" s="104" t="s">
        <v>34</v>
      </c>
      <c r="T120" s="105" t="s">
        <v>50</v>
      </c>
      <c r="U120" s="100" t="s">
        <v>39</v>
      </c>
      <c r="V120" s="108"/>
      <c r="W120" s="104" t="s">
        <v>6</v>
      </c>
      <c r="X120" s="99"/>
      <c r="Y120" s="100" t="s">
        <v>41</v>
      </c>
      <c r="Z120" s="57"/>
      <c r="AA120" s="58">
        <v>1</v>
      </c>
      <c r="AB120" s="81" t="s">
        <v>48</v>
      </c>
      <c r="AC120" s="60">
        <f>AC117</f>
        <v>0</v>
      </c>
      <c r="AD120" s="60">
        <f t="shared" ref="AD120:AF120" si="12">AD117</f>
        <v>0</v>
      </c>
      <c r="AE120" s="60">
        <f t="shared" si="12"/>
        <v>5527.7</v>
      </c>
      <c r="AF120" s="60">
        <f t="shared" si="12"/>
        <v>5527.7</v>
      </c>
      <c r="AG120" s="62" t="s">
        <v>40</v>
      </c>
      <c r="AH120" s="63" t="s">
        <v>41</v>
      </c>
      <c r="AI120" s="62" t="s">
        <v>42</v>
      </c>
      <c r="AJ120" s="63" t="s">
        <v>39</v>
      </c>
    </row>
    <row r="121" spans="1:38" ht="20.100000000000001" customHeight="1">
      <c r="A121" s="109"/>
      <c r="B121" s="109"/>
      <c r="C121" s="109"/>
      <c r="D121" s="109"/>
      <c r="E121" s="2"/>
      <c r="F121" s="51"/>
      <c r="G121" s="52"/>
      <c r="H121" s="52"/>
      <c r="I121" s="110"/>
      <c r="J121" s="111"/>
      <c r="K121" s="112"/>
      <c r="L121" s="114"/>
      <c r="M121" s="116"/>
      <c r="N121" s="117"/>
      <c r="O121" s="118"/>
      <c r="P121" s="119"/>
      <c r="Q121" s="100"/>
      <c r="R121" s="102"/>
      <c r="S121" s="104"/>
      <c r="T121" s="106"/>
      <c r="U121" s="100"/>
      <c r="V121" s="108"/>
      <c r="W121" s="104"/>
      <c r="X121" s="99"/>
      <c r="Y121" s="100"/>
      <c r="Z121" s="64"/>
      <c r="AA121" s="65"/>
      <c r="AB121" s="65" t="s">
        <v>49</v>
      </c>
      <c r="AC121" s="66"/>
      <c r="AD121" s="66"/>
      <c r="AE121" s="66"/>
      <c r="AF121" s="67" t="str">
        <f>AG120 &amp; "-" &amp; AI120</f>
        <v>01.01.2019-31.12.2019</v>
      </c>
      <c r="AG121" s="67"/>
      <c r="AH121" s="67"/>
      <c r="AI121" s="67"/>
      <c r="AJ121" s="67" t="s">
        <v>39</v>
      </c>
    </row>
    <row r="122" spans="1:38" ht="20.100000000000001" customHeight="1">
      <c r="A122" s="109"/>
      <c r="B122" s="109"/>
      <c r="C122" s="109"/>
      <c r="D122" s="109"/>
      <c r="E122" s="2"/>
      <c r="F122" s="51"/>
      <c r="G122" s="52"/>
      <c r="H122" s="52"/>
      <c r="I122" s="110"/>
      <c r="J122" s="111"/>
      <c r="K122" s="112"/>
      <c r="L122" s="114"/>
      <c r="M122" s="116"/>
      <c r="N122" s="117"/>
      <c r="O122" s="118"/>
      <c r="P122" s="119"/>
      <c r="Q122" s="100"/>
      <c r="R122" s="103"/>
      <c r="S122" s="104"/>
      <c r="T122" s="107"/>
      <c r="U122" s="100"/>
      <c r="V122" s="68"/>
      <c r="W122" s="69"/>
      <c r="X122" s="65"/>
      <c r="Y122" s="70"/>
      <c r="Z122" s="70"/>
      <c r="AA122" s="70"/>
      <c r="AB122" s="70"/>
      <c r="AC122" s="66"/>
      <c r="AD122" s="66"/>
      <c r="AE122" s="66"/>
      <c r="AF122" s="66"/>
      <c r="AG122" s="71"/>
      <c r="AH122" s="72"/>
      <c r="AI122" s="72"/>
      <c r="AJ122" s="71"/>
    </row>
    <row r="123" spans="1:38" ht="20.100000000000001" customHeight="1">
      <c r="A123" s="109"/>
      <c r="B123" s="109"/>
      <c r="C123" s="109"/>
      <c r="D123" s="109"/>
      <c r="E123" s="2"/>
      <c r="F123" s="51"/>
      <c r="G123" s="52"/>
      <c r="H123" s="52"/>
      <c r="I123" s="110"/>
      <c r="J123" s="111"/>
      <c r="K123" s="112"/>
      <c r="L123" s="114"/>
      <c r="M123" s="116"/>
      <c r="N123" s="117"/>
      <c r="O123" s="118"/>
      <c r="P123" s="119"/>
      <c r="Q123" s="100"/>
      <c r="R123" s="101" t="s">
        <v>45</v>
      </c>
      <c r="S123" s="104" t="s">
        <v>51</v>
      </c>
      <c r="T123" s="105" t="s">
        <v>62</v>
      </c>
      <c r="U123" s="100" t="s">
        <v>39</v>
      </c>
      <c r="V123" s="108"/>
      <c r="W123" s="104" t="s">
        <v>6</v>
      </c>
      <c r="X123" s="99"/>
      <c r="Y123" s="100" t="s">
        <v>41</v>
      </c>
      <c r="Z123" s="57"/>
      <c r="AA123" s="58">
        <v>1</v>
      </c>
      <c r="AB123" s="81" t="s">
        <v>48</v>
      </c>
      <c r="AC123" s="60">
        <f>AC117</f>
        <v>0</v>
      </c>
      <c r="AD123" s="60">
        <f t="shared" ref="AD123:AF123" si="13">AD117</f>
        <v>0</v>
      </c>
      <c r="AE123" s="60">
        <f t="shared" si="13"/>
        <v>5527.7</v>
      </c>
      <c r="AF123" s="60">
        <f t="shared" si="13"/>
        <v>5527.7</v>
      </c>
      <c r="AG123" s="62" t="s">
        <v>40</v>
      </c>
      <c r="AH123" s="63" t="s">
        <v>41</v>
      </c>
      <c r="AI123" s="62" t="s">
        <v>42</v>
      </c>
      <c r="AJ123" s="63" t="s">
        <v>39</v>
      </c>
    </row>
    <row r="124" spans="1:38" ht="20.100000000000001" customHeight="1">
      <c r="A124" s="109"/>
      <c r="B124" s="109"/>
      <c r="C124" s="109"/>
      <c r="D124" s="109"/>
      <c r="E124" s="2"/>
      <c r="F124" s="51"/>
      <c r="G124" s="52"/>
      <c r="H124" s="52"/>
      <c r="I124" s="110"/>
      <c r="J124" s="111"/>
      <c r="K124" s="112"/>
      <c r="L124" s="114"/>
      <c r="M124" s="116"/>
      <c r="N124" s="117"/>
      <c r="O124" s="118"/>
      <c r="P124" s="119"/>
      <c r="Q124" s="100"/>
      <c r="R124" s="102"/>
      <c r="S124" s="104"/>
      <c r="T124" s="106"/>
      <c r="U124" s="100"/>
      <c r="V124" s="108"/>
      <c r="W124" s="104"/>
      <c r="X124" s="99"/>
      <c r="Y124" s="100"/>
      <c r="Z124" s="64"/>
      <c r="AA124" s="65"/>
      <c r="AB124" s="65" t="s">
        <v>49</v>
      </c>
      <c r="AC124" s="66"/>
      <c r="AD124" s="66"/>
      <c r="AE124" s="66"/>
      <c r="AF124" s="67" t="str">
        <f>AG123 &amp; "-" &amp; AI123</f>
        <v>01.01.2019-31.12.2019</v>
      </c>
      <c r="AG124" s="67"/>
      <c r="AH124" s="67"/>
      <c r="AI124" s="67"/>
      <c r="AJ124" s="67" t="s">
        <v>39</v>
      </c>
    </row>
    <row r="125" spans="1:38" ht="20.100000000000001" customHeight="1">
      <c r="A125" s="109"/>
      <c r="B125" s="109"/>
      <c r="C125" s="109"/>
      <c r="D125" s="109"/>
      <c r="E125" s="2"/>
      <c r="F125" s="51"/>
      <c r="G125" s="52"/>
      <c r="H125" s="52"/>
      <c r="I125" s="110"/>
      <c r="J125" s="111"/>
      <c r="K125" s="112"/>
      <c r="L125" s="114"/>
      <c r="M125" s="116"/>
      <c r="N125" s="117"/>
      <c r="O125" s="118"/>
      <c r="P125" s="119"/>
      <c r="Q125" s="100"/>
      <c r="R125" s="103"/>
      <c r="S125" s="104"/>
      <c r="T125" s="107"/>
      <c r="U125" s="100"/>
      <c r="V125" s="68"/>
      <c r="W125" s="69"/>
      <c r="X125" s="65"/>
      <c r="Y125" s="70"/>
      <c r="Z125" s="70"/>
      <c r="AA125" s="70"/>
      <c r="AB125" s="70"/>
      <c r="AC125" s="66"/>
      <c r="AD125" s="66"/>
      <c r="AE125" s="66"/>
      <c r="AF125" s="66"/>
      <c r="AG125" s="71"/>
      <c r="AH125" s="72"/>
      <c r="AI125" s="72"/>
      <c r="AJ125" s="71"/>
    </row>
    <row r="126" spans="1:38" ht="20.100000000000001" customHeight="1">
      <c r="A126" s="109"/>
      <c r="B126" s="109"/>
      <c r="C126" s="109"/>
      <c r="D126" s="109"/>
      <c r="E126" s="2"/>
      <c r="F126" s="51"/>
      <c r="G126" s="52"/>
      <c r="H126" s="52"/>
      <c r="I126" s="110"/>
      <c r="J126" s="111"/>
      <c r="K126" s="112"/>
      <c r="L126" s="114"/>
      <c r="M126" s="116"/>
      <c r="N126" s="117"/>
      <c r="O126" s="118"/>
      <c r="P126" s="119"/>
      <c r="Q126" s="100"/>
      <c r="R126" s="101" t="s">
        <v>45</v>
      </c>
      <c r="S126" s="104" t="s">
        <v>53</v>
      </c>
      <c r="T126" s="105" t="s">
        <v>52</v>
      </c>
      <c r="U126" s="100" t="s">
        <v>39</v>
      </c>
      <c r="V126" s="108"/>
      <c r="W126" s="104" t="s">
        <v>6</v>
      </c>
      <c r="X126" s="99"/>
      <c r="Y126" s="100" t="s">
        <v>41</v>
      </c>
      <c r="Z126" s="57"/>
      <c r="AA126" s="58">
        <v>1</v>
      </c>
      <c r="AB126" s="81" t="s">
        <v>48</v>
      </c>
      <c r="AC126" s="60">
        <f>AC117</f>
        <v>0</v>
      </c>
      <c r="AD126" s="60">
        <f t="shared" ref="AD126:AF126" si="14">AD117</f>
        <v>0</v>
      </c>
      <c r="AE126" s="60">
        <f t="shared" si="14"/>
        <v>5527.7</v>
      </c>
      <c r="AF126" s="60">
        <f t="shared" si="14"/>
        <v>5527.7</v>
      </c>
      <c r="AG126" s="62" t="s">
        <v>40</v>
      </c>
      <c r="AH126" s="63" t="s">
        <v>41</v>
      </c>
      <c r="AI126" s="62" t="s">
        <v>42</v>
      </c>
      <c r="AJ126" s="63" t="s">
        <v>39</v>
      </c>
    </row>
    <row r="127" spans="1:38" ht="20.100000000000001" customHeight="1">
      <c r="A127" s="109"/>
      <c r="B127" s="109"/>
      <c r="C127" s="109"/>
      <c r="D127" s="109"/>
      <c r="E127" s="2"/>
      <c r="F127" s="51"/>
      <c r="G127" s="52"/>
      <c r="H127" s="52"/>
      <c r="I127" s="110"/>
      <c r="J127" s="111"/>
      <c r="K127" s="112"/>
      <c r="L127" s="114"/>
      <c r="M127" s="116"/>
      <c r="N127" s="117"/>
      <c r="O127" s="118"/>
      <c r="P127" s="119"/>
      <c r="Q127" s="100"/>
      <c r="R127" s="102"/>
      <c r="S127" s="104"/>
      <c r="T127" s="106"/>
      <c r="U127" s="100"/>
      <c r="V127" s="108"/>
      <c r="W127" s="104"/>
      <c r="X127" s="99"/>
      <c r="Y127" s="100"/>
      <c r="Z127" s="64"/>
      <c r="AA127" s="65"/>
      <c r="AB127" s="65" t="s">
        <v>49</v>
      </c>
      <c r="AC127" s="66"/>
      <c r="AD127" s="66"/>
      <c r="AE127" s="66"/>
      <c r="AF127" s="67" t="str">
        <f>AG126 &amp; "-" &amp; AI126</f>
        <v>01.01.2019-31.12.2019</v>
      </c>
      <c r="AG127" s="67"/>
      <c r="AH127" s="67"/>
      <c r="AI127" s="67"/>
      <c r="AJ127" s="67" t="s">
        <v>39</v>
      </c>
    </row>
    <row r="128" spans="1:38" ht="20.100000000000001" customHeight="1">
      <c r="A128" s="109"/>
      <c r="B128" s="109"/>
      <c r="C128" s="109"/>
      <c r="D128" s="109"/>
      <c r="E128" s="2"/>
      <c r="F128" s="51"/>
      <c r="G128" s="52"/>
      <c r="H128" s="52"/>
      <c r="I128" s="110"/>
      <c r="J128" s="111"/>
      <c r="K128" s="112"/>
      <c r="L128" s="114"/>
      <c r="M128" s="116"/>
      <c r="N128" s="117"/>
      <c r="O128" s="118"/>
      <c r="P128" s="119"/>
      <c r="Q128" s="100"/>
      <c r="R128" s="103"/>
      <c r="S128" s="104"/>
      <c r="T128" s="107"/>
      <c r="U128" s="100"/>
      <c r="V128" s="68"/>
      <c r="W128" s="69"/>
      <c r="X128" s="65"/>
      <c r="Y128" s="70"/>
      <c r="Z128" s="70"/>
      <c r="AA128" s="70"/>
      <c r="AB128" s="70"/>
      <c r="AC128" s="66"/>
      <c r="AD128" s="66"/>
      <c r="AE128" s="66"/>
      <c r="AF128" s="66"/>
      <c r="AG128" s="71"/>
      <c r="AH128" s="72"/>
      <c r="AI128" s="72"/>
      <c r="AJ128" s="71"/>
    </row>
    <row r="129" spans="1:42" ht="34.5" customHeight="1">
      <c r="A129" s="109"/>
      <c r="B129" s="109"/>
      <c r="C129" s="109"/>
      <c r="D129" s="109"/>
      <c r="E129" s="2"/>
      <c r="F129" s="51"/>
      <c r="G129" s="52"/>
      <c r="H129" s="52"/>
      <c r="I129" s="110"/>
      <c r="J129" s="111"/>
      <c r="K129" s="112"/>
      <c r="L129" s="114"/>
      <c r="M129" s="116"/>
      <c r="N129" s="117"/>
      <c r="O129" s="118"/>
      <c r="P129" s="119"/>
      <c r="Q129" s="100"/>
      <c r="R129" s="101" t="s">
        <v>45</v>
      </c>
      <c r="S129" s="104" t="s">
        <v>57</v>
      </c>
      <c r="T129" s="105" t="s">
        <v>54</v>
      </c>
      <c r="U129" s="100" t="s">
        <v>39</v>
      </c>
      <c r="V129" s="108"/>
      <c r="W129" s="104" t="s">
        <v>6</v>
      </c>
      <c r="X129" s="99"/>
      <c r="Y129" s="100" t="s">
        <v>41</v>
      </c>
      <c r="Z129" s="57"/>
      <c r="AA129" s="58">
        <v>1</v>
      </c>
      <c r="AB129" s="81" t="s">
        <v>55</v>
      </c>
      <c r="AC129" s="60">
        <f>AC117</f>
        <v>0</v>
      </c>
      <c r="AD129" s="60">
        <f t="shared" ref="AD129:AF129" si="15">AD117</f>
        <v>0</v>
      </c>
      <c r="AE129" s="60">
        <f t="shared" si="15"/>
        <v>5527.7</v>
      </c>
      <c r="AF129" s="60">
        <f t="shared" si="15"/>
        <v>5527.7</v>
      </c>
      <c r="AG129" s="62" t="s">
        <v>40</v>
      </c>
      <c r="AH129" s="63" t="s">
        <v>41</v>
      </c>
      <c r="AI129" s="62" t="s">
        <v>42</v>
      </c>
      <c r="AJ129" s="63" t="s">
        <v>39</v>
      </c>
    </row>
    <row r="130" spans="1:42" ht="37.5" customHeight="1">
      <c r="A130" s="109"/>
      <c r="B130" s="109"/>
      <c r="C130" s="109"/>
      <c r="D130" s="109"/>
      <c r="E130" s="2"/>
      <c r="F130" s="51"/>
      <c r="G130" s="52"/>
      <c r="H130" s="52"/>
      <c r="I130" s="110"/>
      <c r="J130" s="111"/>
      <c r="K130" s="112"/>
      <c r="L130" s="114"/>
      <c r="M130" s="116"/>
      <c r="N130" s="117"/>
      <c r="O130" s="118"/>
      <c r="P130" s="119"/>
      <c r="Q130" s="100"/>
      <c r="R130" s="102"/>
      <c r="S130" s="104"/>
      <c r="T130" s="106"/>
      <c r="U130" s="100"/>
      <c r="V130" s="108"/>
      <c r="W130" s="104"/>
      <c r="X130" s="99"/>
      <c r="Y130" s="100"/>
      <c r="Z130" s="82" t="s">
        <v>45</v>
      </c>
      <c r="AA130" s="58" t="s">
        <v>34</v>
      </c>
      <c r="AB130" s="81" t="s">
        <v>56</v>
      </c>
      <c r="AC130" s="60">
        <v>0</v>
      </c>
      <c r="AD130" s="60">
        <v>0</v>
      </c>
      <c r="AE130" s="61">
        <v>5326.48</v>
      </c>
      <c r="AF130" s="60">
        <f>AE130</f>
        <v>5326.48</v>
      </c>
      <c r="AG130" s="62" t="s">
        <v>40</v>
      </c>
      <c r="AH130" s="63" t="s">
        <v>41</v>
      </c>
      <c r="AI130" s="62" t="s">
        <v>42</v>
      </c>
      <c r="AJ130" s="63" t="s">
        <v>39</v>
      </c>
    </row>
    <row r="131" spans="1:42" ht="20.100000000000001" customHeight="1">
      <c r="A131" s="109"/>
      <c r="B131" s="109"/>
      <c r="C131" s="109"/>
      <c r="D131" s="109"/>
      <c r="E131" s="2"/>
      <c r="F131" s="51"/>
      <c r="G131" s="52"/>
      <c r="H131" s="52"/>
      <c r="I131" s="110"/>
      <c r="J131" s="111"/>
      <c r="K131" s="112"/>
      <c r="L131" s="114"/>
      <c r="M131" s="116"/>
      <c r="N131" s="117"/>
      <c r="O131" s="118"/>
      <c r="P131" s="119"/>
      <c r="Q131" s="100"/>
      <c r="R131" s="102"/>
      <c r="S131" s="104"/>
      <c r="T131" s="106"/>
      <c r="U131" s="100"/>
      <c r="V131" s="108"/>
      <c r="W131" s="104"/>
      <c r="X131" s="99"/>
      <c r="Y131" s="100"/>
      <c r="Z131" s="64"/>
      <c r="AA131" s="65"/>
      <c r="AB131" s="65" t="s">
        <v>49</v>
      </c>
      <c r="AC131" s="66"/>
      <c r="AD131" s="66"/>
      <c r="AE131" s="66"/>
      <c r="AF131" s="67" t="str">
        <f>AG129 &amp; "-" &amp; AI129</f>
        <v>01.01.2019-31.12.2019</v>
      </c>
      <c r="AG131" s="67"/>
      <c r="AH131" s="67"/>
      <c r="AI131" s="67"/>
      <c r="AJ131" s="67" t="s">
        <v>39</v>
      </c>
    </row>
    <row r="132" spans="1:42" ht="20.100000000000001" customHeight="1">
      <c r="A132" s="109"/>
      <c r="B132" s="109"/>
      <c r="C132" s="109"/>
      <c r="D132" s="109"/>
      <c r="E132" s="2"/>
      <c r="F132" s="51"/>
      <c r="G132" s="52"/>
      <c r="H132" s="52"/>
      <c r="I132" s="110"/>
      <c r="J132" s="111"/>
      <c r="K132" s="112"/>
      <c r="L132" s="114"/>
      <c r="M132" s="116"/>
      <c r="N132" s="117"/>
      <c r="O132" s="118"/>
      <c r="P132" s="119"/>
      <c r="Q132" s="100"/>
      <c r="R132" s="103"/>
      <c r="S132" s="104"/>
      <c r="T132" s="107"/>
      <c r="U132" s="100"/>
      <c r="V132" s="68"/>
      <c r="W132" s="69"/>
      <c r="X132" s="65"/>
      <c r="Y132" s="70"/>
      <c r="Z132" s="70"/>
      <c r="AA132" s="70"/>
      <c r="AB132" s="70"/>
      <c r="AC132" s="66"/>
      <c r="AD132" s="66"/>
      <c r="AE132" s="66"/>
      <c r="AF132" s="66"/>
      <c r="AG132" s="71"/>
      <c r="AH132" s="72"/>
      <c r="AI132" s="72"/>
      <c r="AJ132" s="71"/>
    </row>
    <row r="133" spans="1:42" ht="20.100000000000001" customHeight="1">
      <c r="A133" s="109"/>
      <c r="B133" s="109"/>
      <c r="C133" s="109"/>
      <c r="D133" s="109"/>
      <c r="E133" s="2"/>
      <c r="F133" s="51"/>
      <c r="G133" s="52"/>
      <c r="H133" s="52"/>
      <c r="I133" s="110"/>
      <c r="J133" s="111"/>
      <c r="K133" s="112"/>
      <c r="L133" s="114"/>
      <c r="M133" s="116"/>
      <c r="N133" s="117"/>
      <c r="O133" s="118"/>
      <c r="P133" s="119"/>
      <c r="Q133" s="100"/>
      <c r="R133" s="101" t="s">
        <v>45</v>
      </c>
      <c r="S133" s="104" t="s">
        <v>59</v>
      </c>
      <c r="T133" s="105" t="s">
        <v>58</v>
      </c>
      <c r="U133" s="100" t="s">
        <v>39</v>
      </c>
      <c r="V133" s="108"/>
      <c r="W133" s="104" t="s">
        <v>6</v>
      </c>
      <c r="X133" s="99"/>
      <c r="Y133" s="100" t="s">
        <v>41</v>
      </c>
      <c r="Z133" s="57"/>
      <c r="AA133" s="58">
        <v>1</v>
      </c>
      <c r="AB133" s="81" t="s">
        <v>48</v>
      </c>
      <c r="AC133" s="60">
        <v>0</v>
      </c>
      <c r="AD133" s="60">
        <v>0</v>
      </c>
      <c r="AE133" s="61">
        <v>6497.76</v>
      </c>
      <c r="AF133" s="60">
        <f>AE133</f>
        <v>6497.76</v>
      </c>
      <c r="AG133" s="62" t="s">
        <v>40</v>
      </c>
      <c r="AH133" s="63" t="s">
        <v>41</v>
      </c>
      <c r="AI133" s="62" t="s">
        <v>42</v>
      </c>
      <c r="AJ133" s="63" t="s">
        <v>39</v>
      </c>
    </row>
    <row r="134" spans="1:42" ht="20.100000000000001" customHeight="1">
      <c r="A134" s="109"/>
      <c r="B134" s="109"/>
      <c r="C134" s="109"/>
      <c r="D134" s="109"/>
      <c r="E134" s="2"/>
      <c r="F134" s="51"/>
      <c r="G134" s="52"/>
      <c r="H134" s="52"/>
      <c r="I134" s="110"/>
      <c r="J134" s="111"/>
      <c r="K134" s="112"/>
      <c r="L134" s="114"/>
      <c r="M134" s="116"/>
      <c r="N134" s="117"/>
      <c r="O134" s="118"/>
      <c r="P134" s="119"/>
      <c r="Q134" s="100"/>
      <c r="R134" s="102"/>
      <c r="S134" s="104"/>
      <c r="T134" s="106"/>
      <c r="U134" s="100"/>
      <c r="V134" s="108"/>
      <c r="W134" s="104"/>
      <c r="X134" s="99"/>
      <c r="Y134" s="100"/>
      <c r="Z134" s="64"/>
      <c r="AA134" s="65"/>
      <c r="AB134" s="65" t="s">
        <v>49</v>
      </c>
      <c r="AC134" s="66"/>
      <c r="AD134" s="66"/>
      <c r="AE134" s="66"/>
      <c r="AF134" s="67" t="str">
        <f>AG133 &amp; "-" &amp; AI133</f>
        <v>01.01.2019-31.12.2019</v>
      </c>
      <c r="AG134" s="67"/>
      <c r="AH134" s="67"/>
      <c r="AI134" s="67"/>
      <c r="AJ134" s="67" t="s">
        <v>39</v>
      </c>
    </row>
    <row r="135" spans="1:42" ht="20.100000000000001" customHeight="1">
      <c r="A135" s="109"/>
      <c r="B135" s="109"/>
      <c r="C135" s="109"/>
      <c r="D135" s="109"/>
      <c r="E135" s="2"/>
      <c r="F135" s="51"/>
      <c r="G135" s="52"/>
      <c r="H135" s="52"/>
      <c r="I135" s="110"/>
      <c r="J135" s="111"/>
      <c r="K135" s="112"/>
      <c r="L135" s="114"/>
      <c r="M135" s="116"/>
      <c r="N135" s="117"/>
      <c r="O135" s="118"/>
      <c r="P135" s="119"/>
      <c r="Q135" s="100"/>
      <c r="R135" s="103"/>
      <c r="S135" s="104"/>
      <c r="T135" s="107"/>
      <c r="U135" s="100"/>
      <c r="V135" s="68"/>
      <c r="W135" s="69"/>
      <c r="X135" s="65"/>
      <c r="Y135" s="70"/>
      <c r="Z135" s="70"/>
      <c r="AA135" s="70"/>
      <c r="AB135" s="70"/>
      <c r="AC135" s="66"/>
      <c r="AD135" s="66"/>
      <c r="AE135" s="66"/>
      <c r="AF135" s="66"/>
      <c r="AG135" s="71"/>
      <c r="AH135" s="72"/>
      <c r="AI135" s="72"/>
      <c r="AJ135" s="71"/>
    </row>
    <row r="136" spans="1:42" ht="39" customHeight="1">
      <c r="A136" s="109"/>
      <c r="B136" s="109"/>
      <c r="C136" s="109"/>
      <c r="D136" s="109"/>
      <c r="E136" s="2"/>
      <c r="F136" s="51"/>
      <c r="G136" s="52"/>
      <c r="H136" s="52"/>
      <c r="I136" s="110"/>
      <c r="J136" s="111"/>
      <c r="K136" s="112"/>
      <c r="L136" s="114"/>
      <c r="M136" s="116"/>
      <c r="N136" s="117"/>
      <c r="O136" s="118"/>
      <c r="P136" s="119"/>
      <c r="Q136" s="100"/>
      <c r="R136" s="101" t="s">
        <v>45</v>
      </c>
      <c r="S136" s="104" t="s">
        <v>63</v>
      </c>
      <c r="T136" s="105" t="s">
        <v>60</v>
      </c>
      <c r="U136" s="100" t="s">
        <v>39</v>
      </c>
      <c r="V136" s="108"/>
      <c r="W136" s="104" t="s">
        <v>6</v>
      </c>
      <c r="X136" s="99"/>
      <c r="Y136" s="100" t="s">
        <v>41</v>
      </c>
      <c r="Z136" s="57"/>
      <c r="AA136" s="58">
        <v>1</v>
      </c>
      <c r="AB136" s="81" t="s">
        <v>61</v>
      </c>
      <c r="AC136" s="60">
        <f>AC133</f>
        <v>0</v>
      </c>
      <c r="AD136" s="60">
        <f t="shared" ref="AD136:AF136" si="16">AD133</f>
        <v>0</v>
      </c>
      <c r="AE136" s="60">
        <f t="shared" si="16"/>
        <v>6497.76</v>
      </c>
      <c r="AF136" s="60">
        <f t="shared" si="16"/>
        <v>6497.76</v>
      </c>
      <c r="AG136" s="62" t="s">
        <v>40</v>
      </c>
      <c r="AH136" s="63" t="s">
        <v>41</v>
      </c>
      <c r="AI136" s="62" t="s">
        <v>42</v>
      </c>
      <c r="AJ136" s="63" t="s">
        <v>39</v>
      </c>
    </row>
    <row r="137" spans="1:42" ht="20.100000000000001" customHeight="1">
      <c r="A137" s="109"/>
      <c r="B137" s="109"/>
      <c r="C137" s="109"/>
      <c r="D137" s="109"/>
      <c r="E137" s="2"/>
      <c r="F137" s="51"/>
      <c r="G137" s="52"/>
      <c r="H137" s="52"/>
      <c r="I137" s="110"/>
      <c r="J137" s="111"/>
      <c r="K137" s="112"/>
      <c r="L137" s="114"/>
      <c r="M137" s="116"/>
      <c r="N137" s="117"/>
      <c r="O137" s="118"/>
      <c r="P137" s="119"/>
      <c r="Q137" s="100"/>
      <c r="R137" s="102"/>
      <c r="S137" s="104"/>
      <c r="T137" s="106"/>
      <c r="U137" s="100"/>
      <c r="V137" s="108"/>
      <c r="W137" s="104"/>
      <c r="X137" s="99"/>
      <c r="Y137" s="100"/>
      <c r="Z137" s="64"/>
      <c r="AA137" s="65"/>
      <c r="AB137" s="65" t="s">
        <v>49</v>
      </c>
      <c r="AC137" s="66"/>
      <c r="AD137" s="66"/>
      <c r="AE137" s="66"/>
      <c r="AF137" s="67" t="str">
        <f>AG136 &amp; "-" &amp; AI136</f>
        <v>01.01.2019-31.12.2019</v>
      </c>
      <c r="AG137" s="67"/>
      <c r="AH137" s="67"/>
      <c r="AI137" s="67"/>
      <c r="AJ137" s="67" t="s">
        <v>39</v>
      </c>
    </row>
    <row r="138" spans="1:42" ht="20.100000000000001" customHeight="1">
      <c r="A138" s="109"/>
      <c r="B138" s="109"/>
      <c r="C138" s="109"/>
      <c r="D138" s="109"/>
      <c r="E138" s="2"/>
      <c r="F138" s="51"/>
      <c r="G138" s="52"/>
      <c r="H138" s="52"/>
      <c r="I138" s="110"/>
      <c r="J138" s="111"/>
      <c r="K138" s="112"/>
      <c r="L138" s="114"/>
      <c r="M138" s="116"/>
      <c r="N138" s="117"/>
      <c r="O138" s="118"/>
      <c r="P138" s="119"/>
      <c r="Q138" s="100"/>
      <c r="R138" s="103"/>
      <c r="S138" s="104"/>
      <c r="T138" s="107"/>
      <c r="U138" s="100"/>
      <c r="V138" s="68"/>
      <c r="W138" s="69"/>
      <c r="X138" s="65"/>
      <c r="Y138" s="70"/>
      <c r="Z138" s="70"/>
      <c r="AA138" s="70"/>
      <c r="AB138" s="70"/>
      <c r="AC138" s="66"/>
      <c r="AD138" s="66"/>
      <c r="AE138" s="66"/>
      <c r="AF138" s="66"/>
      <c r="AG138" s="71"/>
      <c r="AH138" s="72"/>
      <c r="AI138" s="72"/>
      <c r="AJ138" s="71"/>
    </row>
    <row r="139" spans="1:42" ht="20.100000000000001" customHeight="1">
      <c r="A139" s="109"/>
      <c r="B139" s="109"/>
      <c r="C139" s="109"/>
      <c r="D139" s="109"/>
      <c r="E139" s="2"/>
      <c r="F139" s="51" t="s">
        <v>44</v>
      </c>
      <c r="G139" s="52"/>
      <c r="H139" s="52"/>
      <c r="I139" s="110"/>
      <c r="J139" s="111"/>
      <c r="K139" s="112"/>
      <c r="L139" s="114"/>
      <c r="M139" s="116"/>
      <c r="N139" s="117"/>
      <c r="O139" s="118"/>
      <c r="P139" s="119"/>
      <c r="Q139" s="100"/>
      <c r="R139" s="73"/>
      <c r="S139" s="74"/>
      <c r="T139" s="75"/>
      <c r="U139" s="70"/>
      <c r="V139" s="70"/>
      <c r="W139" s="70"/>
      <c r="X139" s="70"/>
      <c r="Y139" s="70"/>
      <c r="Z139" s="70"/>
      <c r="AA139" s="70"/>
      <c r="AB139" s="70"/>
      <c r="AC139" s="66"/>
      <c r="AD139" s="66"/>
      <c r="AE139" s="66"/>
      <c r="AF139" s="66"/>
      <c r="AG139" s="71"/>
      <c r="AH139" s="72"/>
      <c r="AI139" s="72"/>
      <c r="AJ139" s="71"/>
    </row>
    <row r="140" spans="1:42" s="80" customFormat="1" ht="20.100000000000001" customHeight="1">
      <c r="A140" s="109"/>
      <c r="B140" s="109"/>
      <c r="C140" s="109"/>
      <c r="D140" s="109"/>
      <c r="E140" s="76" t="s">
        <v>44</v>
      </c>
      <c r="F140" s="76" t="s">
        <v>44</v>
      </c>
      <c r="G140" s="76" t="s">
        <v>44</v>
      </c>
      <c r="H140" s="76" t="s">
        <v>44</v>
      </c>
      <c r="I140" s="110"/>
      <c r="J140" s="111"/>
      <c r="K140" s="112"/>
      <c r="L140" s="114"/>
      <c r="M140" s="116"/>
      <c r="N140" s="77"/>
      <c r="O140" s="78"/>
      <c r="P140" s="65"/>
      <c r="Q140" s="78"/>
      <c r="R140" s="78"/>
      <c r="S140" s="78"/>
      <c r="T140" s="78"/>
      <c r="U140" s="78"/>
      <c r="V140" s="78"/>
      <c r="W140" s="78"/>
      <c r="X140" s="78"/>
      <c r="Y140" s="78"/>
      <c r="Z140" s="78"/>
      <c r="AA140" s="78"/>
      <c r="AB140" s="78"/>
      <c r="AC140" s="78"/>
      <c r="AD140" s="78"/>
      <c r="AE140" s="78"/>
      <c r="AF140" s="78"/>
      <c r="AG140" s="78"/>
      <c r="AH140" s="78"/>
      <c r="AI140" s="78"/>
      <c r="AJ140" s="78"/>
      <c r="AK140" s="79"/>
      <c r="AL140" s="79"/>
    </row>
    <row r="141" spans="1:42" s="80" customFormat="1" ht="15" customHeight="1">
      <c r="A141" s="109"/>
      <c r="B141" s="109"/>
      <c r="C141" s="109"/>
      <c r="D141" s="76" t="s">
        <v>44</v>
      </c>
      <c r="E141" s="76" t="s">
        <v>44</v>
      </c>
      <c r="F141" s="51" t="s">
        <v>44</v>
      </c>
      <c r="G141" s="76" t="s">
        <v>44</v>
      </c>
      <c r="H141" s="76" t="s">
        <v>44</v>
      </c>
      <c r="I141" s="83"/>
      <c r="J141" s="84"/>
      <c r="K141" s="83"/>
      <c r="L141" s="85"/>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79"/>
      <c r="AL141" s="79"/>
    </row>
    <row r="142" spans="1:42" ht="3" customHeight="1">
      <c r="AM142" s="2"/>
    </row>
    <row r="143" spans="1:42" ht="14.25" customHeight="1">
      <c r="L143" s="88"/>
      <c r="M143" s="89" t="s">
        <v>64</v>
      </c>
      <c r="N143" s="89"/>
      <c r="O143" s="89"/>
      <c r="P143" s="89"/>
      <c r="Q143" s="89"/>
      <c r="R143" s="89"/>
      <c r="S143" s="89"/>
      <c r="T143" s="89"/>
      <c r="U143" s="89"/>
      <c r="V143" s="89"/>
      <c r="W143" s="89"/>
      <c r="X143" s="89"/>
      <c r="Y143" s="89"/>
      <c r="Z143" s="89"/>
      <c r="AA143" s="89"/>
      <c r="AB143" s="89"/>
      <c r="AC143" s="89"/>
      <c r="AD143" s="90"/>
      <c r="AE143" s="90"/>
      <c r="AF143" s="90"/>
      <c r="AG143" s="90"/>
      <c r="AH143" s="90"/>
      <c r="AI143" s="90"/>
      <c r="AJ143" s="90"/>
      <c r="AK143" s="1"/>
      <c r="AL143" s="1"/>
      <c r="AM143" s="1"/>
      <c r="AN143" s="90"/>
      <c r="AO143" s="90"/>
      <c r="AP143" s="90"/>
    </row>
    <row r="144" spans="1:42" ht="14.25" customHeight="1">
      <c r="G144" s="4"/>
      <c r="H144" s="4"/>
      <c r="I144" s="4"/>
      <c r="J144" s="4"/>
      <c r="K144" s="4"/>
      <c r="L144" s="88"/>
      <c r="M144" s="89"/>
      <c r="N144" s="89"/>
      <c r="O144" s="89"/>
      <c r="P144" s="89"/>
      <c r="Q144" s="89"/>
      <c r="R144" s="89"/>
      <c r="S144" s="89"/>
      <c r="T144" s="89"/>
      <c r="U144" s="89"/>
      <c r="V144" s="89"/>
      <c r="W144" s="89"/>
      <c r="X144" s="89"/>
      <c r="Y144" s="89"/>
      <c r="Z144" s="89"/>
      <c r="AA144" s="89"/>
      <c r="AB144" s="89"/>
      <c r="AC144" s="91"/>
      <c r="AD144" s="91"/>
      <c r="AE144" s="91"/>
      <c r="AF144" s="91"/>
      <c r="AG144" s="91"/>
      <c r="AH144" s="91"/>
      <c r="AI144" s="91"/>
      <c r="AJ144" s="91"/>
      <c r="AK144" s="92"/>
      <c r="AL144" s="92"/>
      <c r="AM144" s="91"/>
      <c r="AN144" s="91"/>
      <c r="AO144" s="91"/>
    </row>
  </sheetData>
  <mergeCells count="367">
    <mergeCell ref="L5:U5"/>
    <mergeCell ref="N7:T7"/>
    <mergeCell ref="N8:T8"/>
    <mergeCell ref="N9:T9"/>
    <mergeCell ref="N10:T10"/>
    <mergeCell ref="L11:M11"/>
    <mergeCell ref="N11:T11"/>
    <mergeCell ref="L12:M12"/>
    <mergeCell ref="R12:W12"/>
    <mergeCell ref="R13:W13"/>
    <mergeCell ref="AC13:AJ13"/>
    <mergeCell ref="L14:AJ14"/>
    <mergeCell ref="L15:L17"/>
    <mergeCell ref="M15:M17"/>
    <mergeCell ref="N15:P17"/>
    <mergeCell ref="Q15:T17"/>
    <mergeCell ref="U15:X17"/>
    <mergeCell ref="Y15:AB17"/>
    <mergeCell ref="AC15:AI15"/>
    <mergeCell ref="AJ15:AJ17"/>
    <mergeCell ref="AC16:AD16"/>
    <mergeCell ref="AE16:AF16"/>
    <mergeCell ref="AG16:AI16"/>
    <mergeCell ref="AH17:AI17"/>
    <mergeCell ref="N18:P18"/>
    <mergeCell ref="Q18:T18"/>
    <mergeCell ref="U18:X18"/>
    <mergeCell ref="A19:A141"/>
    <mergeCell ref="N19:AJ19"/>
    <mergeCell ref="B20:B141"/>
    <mergeCell ref="N20:AJ20"/>
    <mergeCell ref="C21:C48"/>
    <mergeCell ref="N21:AJ21"/>
    <mergeCell ref="D22:D26"/>
    <mergeCell ref="O22:O25"/>
    <mergeCell ref="P22:P25"/>
    <mergeCell ref="Q22:Q25"/>
    <mergeCell ref="R22:R24"/>
    <mergeCell ref="S22:S24"/>
    <mergeCell ref="T22:T24"/>
    <mergeCell ref="I22:I26"/>
    <mergeCell ref="J22:J26"/>
    <mergeCell ref="K22:K26"/>
    <mergeCell ref="L22:L26"/>
    <mergeCell ref="M22:M26"/>
    <mergeCell ref="N22:N25"/>
    <mergeCell ref="U22:U24"/>
    <mergeCell ref="V22:V23"/>
    <mergeCell ref="W22:W23"/>
    <mergeCell ref="X22:X23"/>
    <mergeCell ref="Y22:Y23"/>
    <mergeCell ref="X36:X38"/>
    <mergeCell ref="Y36:Y38"/>
    <mergeCell ref="X40:X41"/>
    <mergeCell ref="Y40:Y41"/>
    <mergeCell ref="T27:T29"/>
    <mergeCell ref="U27:U29"/>
    <mergeCell ref="V27:V28"/>
    <mergeCell ref="W27:W28"/>
    <mergeCell ref="X27:X28"/>
    <mergeCell ref="Y27:Y28"/>
    <mergeCell ref="N27:N46"/>
    <mergeCell ref="O27:O46"/>
    <mergeCell ref="P27:P46"/>
    <mergeCell ref="Q27:Q46"/>
    <mergeCell ref="R27:R29"/>
    <mergeCell ref="S27:S29"/>
    <mergeCell ref="R30:R32"/>
    <mergeCell ref="S30:S32"/>
    <mergeCell ref="R33:R35"/>
    <mergeCell ref="S33:S35"/>
    <mergeCell ref="T33:T35"/>
    <mergeCell ref="U33:U35"/>
    <mergeCell ref="V33:V34"/>
    <mergeCell ref="W33:W34"/>
    <mergeCell ref="X33:X34"/>
    <mergeCell ref="Y33:Y34"/>
    <mergeCell ref="T30:T32"/>
    <mergeCell ref="U30:U32"/>
    <mergeCell ref="V30:V31"/>
    <mergeCell ref="W30:W31"/>
    <mergeCell ref="X30:X31"/>
    <mergeCell ref="Y30:Y31"/>
    <mergeCell ref="R40:R42"/>
    <mergeCell ref="S40:S42"/>
    <mergeCell ref="T40:T42"/>
    <mergeCell ref="U40:U42"/>
    <mergeCell ref="V40:V41"/>
    <mergeCell ref="W40:W41"/>
    <mergeCell ref="R36:R39"/>
    <mergeCell ref="S36:S39"/>
    <mergeCell ref="T36:T39"/>
    <mergeCell ref="U36:U39"/>
    <mergeCell ref="V36:V38"/>
    <mergeCell ref="W36:W38"/>
    <mergeCell ref="X43:X44"/>
    <mergeCell ref="Y43:Y44"/>
    <mergeCell ref="C49:C79"/>
    <mergeCell ref="N49:AJ49"/>
    <mergeCell ref="D50:D54"/>
    <mergeCell ref="I50:I54"/>
    <mergeCell ref="J50:J54"/>
    <mergeCell ref="K50:K54"/>
    <mergeCell ref="L50:L54"/>
    <mergeCell ref="M50:M54"/>
    <mergeCell ref="R43:R45"/>
    <mergeCell ref="S43:S45"/>
    <mergeCell ref="T43:T45"/>
    <mergeCell ref="U43:U45"/>
    <mergeCell ref="V43:V44"/>
    <mergeCell ref="W43:W44"/>
    <mergeCell ref="D27:D47"/>
    <mergeCell ref="I27:I47"/>
    <mergeCell ref="J27:J47"/>
    <mergeCell ref="K27:K47"/>
    <mergeCell ref="L27:L47"/>
    <mergeCell ref="M27:M47"/>
    <mergeCell ref="D55:D78"/>
    <mergeCell ref="I55:I78"/>
    <mergeCell ref="J55:J78"/>
    <mergeCell ref="K55:K78"/>
    <mergeCell ref="L55:L78"/>
    <mergeCell ref="M55:M78"/>
    <mergeCell ref="N55:N77"/>
    <mergeCell ref="O55:O77"/>
    <mergeCell ref="P55:P77"/>
    <mergeCell ref="T50:T52"/>
    <mergeCell ref="U50:U52"/>
    <mergeCell ref="V50:V51"/>
    <mergeCell ref="W50:W51"/>
    <mergeCell ref="X50:X51"/>
    <mergeCell ref="Y50:Y51"/>
    <mergeCell ref="N50:N53"/>
    <mergeCell ref="O50:O53"/>
    <mergeCell ref="P50:P53"/>
    <mergeCell ref="Q50:Q53"/>
    <mergeCell ref="R50:R52"/>
    <mergeCell ref="S50:S52"/>
    <mergeCell ref="W55:W56"/>
    <mergeCell ref="X55:X56"/>
    <mergeCell ref="Y55:Y56"/>
    <mergeCell ref="R58:R60"/>
    <mergeCell ref="S58:S60"/>
    <mergeCell ref="T58:T60"/>
    <mergeCell ref="U58:U60"/>
    <mergeCell ref="V58:V59"/>
    <mergeCell ref="W58:W59"/>
    <mergeCell ref="X58:X59"/>
    <mergeCell ref="R55:R57"/>
    <mergeCell ref="S55:S57"/>
    <mergeCell ref="T55:T57"/>
    <mergeCell ref="U55:U57"/>
    <mergeCell ref="V55:V56"/>
    <mergeCell ref="Y58:Y59"/>
    <mergeCell ref="R61:R63"/>
    <mergeCell ref="S61:S63"/>
    <mergeCell ref="T61:T63"/>
    <mergeCell ref="U61:U63"/>
    <mergeCell ref="V61:V62"/>
    <mergeCell ref="W61:W62"/>
    <mergeCell ref="X61:X62"/>
    <mergeCell ref="Y61:Y62"/>
    <mergeCell ref="V64:V65"/>
    <mergeCell ref="W64:W65"/>
    <mergeCell ref="X64:X65"/>
    <mergeCell ref="Y64:Y65"/>
    <mergeCell ref="R67:R70"/>
    <mergeCell ref="S67:S70"/>
    <mergeCell ref="T67:T70"/>
    <mergeCell ref="U67:U70"/>
    <mergeCell ref="V67:V69"/>
    <mergeCell ref="W67:W69"/>
    <mergeCell ref="R64:R66"/>
    <mergeCell ref="S64:S66"/>
    <mergeCell ref="T64:T66"/>
    <mergeCell ref="U64:U66"/>
    <mergeCell ref="X67:X69"/>
    <mergeCell ref="Y67:Y69"/>
    <mergeCell ref="R71:R73"/>
    <mergeCell ref="S71:S73"/>
    <mergeCell ref="T71:T73"/>
    <mergeCell ref="U71:U73"/>
    <mergeCell ref="V71:V72"/>
    <mergeCell ref="W71:W72"/>
    <mergeCell ref="X71:X72"/>
    <mergeCell ref="Y71:Y72"/>
    <mergeCell ref="X74:X75"/>
    <mergeCell ref="Y74:Y75"/>
    <mergeCell ref="C80:C110"/>
    <mergeCell ref="N80:AJ80"/>
    <mergeCell ref="D81:D85"/>
    <mergeCell ref="I81:I85"/>
    <mergeCell ref="J81:J85"/>
    <mergeCell ref="K81:K85"/>
    <mergeCell ref="L81:L85"/>
    <mergeCell ref="M81:M85"/>
    <mergeCell ref="R74:R76"/>
    <mergeCell ref="S74:S76"/>
    <mergeCell ref="T74:T76"/>
    <mergeCell ref="U74:U76"/>
    <mergeCell ref="V74:V75"/>
    <mergeCell ref="W74:W75"/>
    <mergeCell ref="Q55:Q77"/>
    <mergeCell ref="D86:D109"/>
    <mergeCell ref="I86:I109"/>
    <mergeCell ref="J86:J109"/>
    <mergeCell ref="K86:K109"/>
    <mergeCell ref="L86:L109"/>
    <mergeCell ref="M86:M109"/>
    <mergeCell ref="N86:N108"/>
    <mergeCell ref="O86:O108"/>
    <mergeCell ref="P86:P108"/>
    <mergeCell ref="T81:T83"/>
    <mergeCell ref="U81:U83"/>
    <mergeCell ref="V81:V82"/>
    <mergeCell ref="W81:W82"/>
    <mergeCell ref="X81:X82"/>
    <mergeCell ref="Y81:Y82"/>
    <mergeCell ref="N81:N84"/>
    <mergeCell ref="O81:O84"/>
    <mergeCell ref="P81:P84"/>
    <mergeCell ref="Q81:Q84"/>
    <mergeCell ref="R81:R83"/>
    <mergeCell ref="S81:S83"/>
    <mergeCell ref="W86:W87"/>
    <mergeCell ref="X86:X87"/>
    <mergeCell ref="Y86:Y87"/>
    <mergeCell ref="R89:R91"/>
    <mergeCell ref="S89:S91"/>
    <mergeCell ref="T89:T91"/>
    <mergeCell ref="U89:U91"/>
    <mergeCell ref="V89:V90"/>
    <mergeCell ref="W89:W90"/>
    <mergeCell ref="X89:X90"/>
    <mergeCell ref="R86:R88"/>
    <mergeCell ref="S86:S88"/>
    <mergeCell ref="T86:T88"/>
    <mergeCell ref="U86:U88"/>
    <mergeCell ref="V86:V87"/>
    <mergeCell ref="Y89:Y90"/>
    <mergeCell ref="R92:R94"/>
    <mergeCell ref="S92:S94"/>
    <mergeCell ref="T92:T94"/>
    <mergeCell ref="U92:U94"/>
    <mergeCell ref="V92:V93"/>
    <mergeCell ref="W92:W93"/>
    <mergeCell ref="X92:X93"/>
    <mergeCell ref="Y92:Y93"/>
    <mergeCell ref="V95:V96"/>
    <mergeCell ref="W95:W96"/>
    <mergeCell ref="X95:X96"/>
    <mergeCell ref="Y95:Y96"/>
    <mergeCell ref="R98:R101"/>
    <mergeCell ref="S98:S101"/>
    <mergeCell ref="T98:T101"/>
    <mergeCell ref="U98:U101"/>
    <mergeCell ref="V98:V100"/>
    <mergeCell ref="W98:W100"/>
    <mergeCell ref="R95:R97"/>
    <mergeCell ref="S95:S97"/>
    <mergeCell ref="T95:T97"/>
    <mergeCell ref="U95:U97"/>
    <mergeCell ref="X98:X100"/>
    <mergeCell ref="Y98:Y100"/>
    <mergeCell ref="R102:R104"/>
    <mergeCell ref="S102:S104"/>
    <mergeCell ref="T102:T104"/>
    <mergeCell ref="U102:U104"/>
    <mergeCell ref="V102:V103"/>
    <mergeCell ref="W102:W103"/>
    <mergeCell ref="X102:X103"/>
    <mergeCell ref="Y102:Y103"/>
    <mergeCell ref="X105:X106"/>
    <mergeCell ref="Y105:Y106"/>
    <mergeCell ref="C111:C141"/>
    <mergeCell ref="N111:AJ111"/>
    <mergeCell ref="D112:D116"/>
    <mergeCell ref="I112:I116"/>
    <mergeCell ref="J112:J116"/>
    <mergeCell ref="K112:K116"/>
    <mergeCell ref="L112:L116"/>
    <mergeCell ref="M112:M116"/>
    <mergeCell ref="R105:R107"/>
    <mergeCell ref="S105:S107"/>
    <mergeCell ref="T105:T107"/>
    <mergeCell ref="U105:U107"/>
    <mergeCell ref="V105:V106"/>
    <mergeCell ref="W105:W106"/>
    <mergeCell ref="Q86:Q108"/>
    <mergeCell ref="D117:D140"/>
    <mergeCell ref="I117:I140"/>
    <mergeCell ref="J117:J140"/>
    <mergeCell ref="K117:K140"/>
    <mergeCell ref="L117:L140"/>
    <mergeCell ref="M117:M140"/>
    <mergeCell ref="N117:N139"/>
    <mergeCell ref="O117:O139"/>
    <mergeCell ref="P117:P139"/>
    <mergeCell ref="T112:T114"/>
    <mergeCell ref="U112:U114"/>
    <mergeCell ref="V112:V113"/>
    <mergeCell ref="W112:W113"/>
    <mergeCell ref="X112:X113"/>
    <mergeCell ref="Y112:Y113"/>
    <mergeCell ref="N112:N115"/>
    <mergeCell ref="O112:O115"/>
    <mergeCell ref="P112:P115"/>
    <mergeCell ref="Q112:Q115"/>
    <mergeCell ref="R112:R114"/>
    <mergeCell ref="S112:S114"/>
    <mergeCell ref="Q117:Q139"/>
    <mergeCell ref="R117:R119"/>
    <mergeCell ref="S117:S119"/>
    <mergeCell ref="T117:T119"/>
    <mergeCell ref="U117:U119"/>
    <mergeCell ref="V117:V118"/>
    <mergeCell ref="R126:R128"/>
    <mergeCell ref="S126:S128"/>
    <mergeCell ref="T126:T128"/>
    <mergeCell ref="U126:U128"/>
    <mergeCell ref="W117:W118"/>
    <mergeCell ref="X117:X118"/>
    <mergeCell ref="Y117:Y118"/>
    <mergeCell ref="R120:R122"/>
    <mergeCell ref="S120:S122"/>
    <mergeCell ref="T120:T122"/>
    <mergeCell ref="U120:U122"/>
    <mergeCell ref="V120:V121"/>
    <mergeCell ref="W120:W121"/>
    <mergeCell ref="X120:X121"/>
    <mergeCell ref="Y120:Y121"/>
    <mergeCell ref="R123:R125"/>
    <mergeCell ref="S123:S125"/>
    <mergeCell ref="T123:T125"/>
    <mergeCell ref="U123:U125"/>
    <mergeCell ref="V123:V124"/>
    <mergeCell ref="W123:W124"/>
    <mergeCell ref="X123:X124"/>
    <mergeCell ref="Y123:Y124"/>
    <mergeCell ref="V126:V127"/>
    <mergeCell ref="W126:W127"/>
    <mergeCell ref="X126:X127"/>
    <mergeCell ref="Y126:Y127"/>
    <mergeCell ref="R129:R132"/>
    <mergeCell ref="S129:S132"/>
    <mergeCell ref="T129:T132"/>
    <mergeCell ref="U129:U132"/>
    <mergeCell ref="V129:V131"/>
    <mergeCell ref="W129:W131"/>
    <mergeCell ref="X136:X137"/>
    <mergeCell ref="Y136:Y137"/>
    <mergeCell ref="R136:R138"/>
    <mergeCell ref="S136:S138"/>
    <mergeCell ref="T136:T138"/>
    <mergeCell ref="U136:U138"/>
    <mergeCell ref="V136:V137"/>
    <mergeCell ref="W136:W137"/>
    <mergeCell ref="X129:X131"/>
    <mergeCell ref="Y129:Y131"/>
    <mergeCell ref="R133:R135"/>
    <mergeCell ref="S133:S135"/>
    <mergeCell ref="T133:T135"/>
    <mergeCell ref="U133:U135"/>
    <mergeCell ref="V133:V134"/>
    <mergeCell ref="W133:W134"/>
    <mergeCell ref="X133:X134"/>
    <mergeCell ref="Y133:Y134"/>
  </mergeCells>
  <dataValidations count="6">
    <dataValidation type="list" allowBlank="1" showInputMessage="1" showErrorMessage="1" errorTitle="Ошибка" error="Выберите значение из списка" sqref="T27 T30 T33 T43 T40 T36 T136 T55 T58 T61 T74 T64 T67 T71 T86 T89 T92 T95 T105 T102 T98 T117 T120 T123 T126 T129 T133">
      <formula1>kind_of_diameters2</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G22 AI22 AG50 AI50 AG81 AI81 AG112 AI112 AG27 AI27 AG55 AI55 AG86 AI86 AG117 AI117 AG30 AI30 AG33 AI33 AI36:AI37 AI43 AG40 AI40 AG43 AG36:AG37 AG58 AI58 AG61 AI61 AI64 AI74 AI67:AI68 AG64 AI71 AG67:AG68 AG74 AG71 AG89 AI89 AG92 AI92 AG95 AI95 AI98:AI99 AI105 AG102 AI102 AG105 AG98:AG99 AG120 AI120 AG123 AI123 AG126 AI126 AI129:AI130 AG129:AG130 AG133 AI133 AG136 AI136"/>
    <dataValidation type="decimal" allowBlank="1" showErrorMessage="1" errorTitle="Ошибка" error="Допускается ввод только действительных чисел!" sqref="AC22:AF22 P22 AC50:AF50 P50 AC81:AF81 P81 AC112:AF112 P112 AC27:AF27 P27 AC55:AF55 P55 AC86:AF86 P86 AC117:AF117 P117 AC30:AF30 P30 AC33:AF33 P33 P36:P37 P43 AC40:AF40 P40 AC43:AF43 AC36:AF37 AC58:AF58 P58 AC61:AF61 P61 P64 P74 P67:P68 AC64:AF64 P71 AC67:AF68 AC74:AF74 AC71:AF71 AC89:AF89 P89 AC92:AF92 P92 AC95:AF95 P95 P98:P99 P105 AC102:AF102 P102 AC105:AF105 AC98:AF99 AC120:AF120 P120 AC123:AF123 P123 AC126:AF126 P126 P129:P130 AC129:AF130 AC133:AF133 P133 AC136:AF136 P136">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Y22 Q22 U22 AH22 AJ22 Y50 Q50 U50 AH50 AJ50 Y81 Q81 U81 AH81 AJ81 Y112 Q112 U112 AH112 AJ112 Y27 Q27 U27 AH27 AJ27 Y55 Q55 U55 AH55 AJ55 Y86 Q86 U86 AH86 AJ86 Y117 Q117 U117 AH117 AJ117 Y30 Q30 U30 AH30 AJ30 Y33 Q33 U33 AH33 AJ33 Q36:Q37 U36:U37 AH36:AH37 AJ36:AJ37 AJ43 Y40 Q40 U40 AH40 AJ40 Y43 Q43 U43 AH43 Y36:Y37 Y58 Q58 U58 AH58 AJ58 Y61 Q61 U61 AH61 AJ61 Q64 U64 AH64 AJ64 AJ74 Q67:Q68 U67:U68 AH67:AH68 AJ67:AJ68 Y64 Q71 U71 AH71 AJ71 Y67:Y68 Y74 Q74 U74 AH74 Y71 Y89 Q89 U89 AH89 AJ89 Y92 Q92 U92 AH92 AJ92 Y95 Q95 U95 AH95 AJ95 Q98:Q99 U98:U99 AH98:AH99 AJ98:AJ99 AJ105 Y102 Q102 U102 AH102 AJ102 Y105 Q105 U105 AH105 Y98:Y99 Y120 Q120 U120 AH120 AJ120 Y123 Q123 U123 AH123 AJ123 Y126 Q126 U126 AH126 AJ126 Q129:Q130 U129:U130 AH129:AH130 AJ129:AJ130 Y129:Y130 Y133 Q133 U133 AH133 AJ133 Y136 Q136 U136 AH136 AJ136"/>
    <dataValidation allowBlank="1" promptTitle="checkPeriodRange" sqref="AF23:AJ23 AF51:AJ51 AF82:AJ82 AF113:AJ113 AF28:AJ28 AF56:AJ56 AF87:AJ87 AF118:AJ118 AF31:AJ31 AF34:AJ34 AF38:AJ38 AF41:AJ41 AF44:AJ44 AF59:AJ59 AF62:AJ62 AF65:AJ65 AF69:AJ69 AF72:AJ72 AF75:AJ75 AF90:AJ90 AF93:AJ93 AF96:AJ96 AF100:AJ100 AF103:AJ103 AF106:AJ106 AF121:AJ121 AF124:AJ124 AF127:AJ127 AF131:AJ131 AF134:AJ134 AF137:AJ137"/>
    <dataValidation type="textLength" operator="lessThanOrEqual" allowBlank="1" showInputMessage="1" showErrorMessage="1" errorTitle="Ошибка" error="Допускается ввод не более 900 символов!" sqref="M22 U7:W10 M50 M81 M112 M27 M55 M86 M117 M30 M33 AB36:AB37 AB27 AB30 AB33 AB43 M40 M43 AB40 M36:M37 AB55 M58 AB58 M61 AB61 AB64 AB67:AB68 AB71 M74 M64 M67:M68 M71 AB74 M89 M92 M95 AB98:AB99 M102 M105 AB86 AB89 AB92 AB95 M98:M99 AB102 AB105 M120 M123 M126 AB129:AB130 AB117 AB120 AB123 AB126 M129:M130 M133 M136 AB133 AB136">
      <formula1>900</formula1>
    </dataValidation>
  </dataValidations>
  <hyperlinks>
    <hyperlink ref="N11"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1.0.1.</vt:lpstr>
      <vt:lpstr>3.4.</vt:lpstr>
      <vt:lpstr>List06_10_DP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2018-12-25T08:57:53Z</dcterms:created>
  <dcterms:modified xsi:type="dcterms:W3CDTF">2018-12-25T09:59:55Z</dcterms:modified>
</cp:coreProperties>
</file>