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Водоснабжение и водоотведение\15,36 Инф-я о тарифах на услуги ХВ и ВО (30 дней после решения)\"/>
    </mc:Choice>
  </mc:AlternateContent>
  <bookViews>
    <workbookView xWindow="0" yWindow="0" windowWidth="28800" windowHeight="12435" activeTab="1"/>
  </bookViews>
  <sheets>
    <sheet name="1.0.1" sheetId="1" r:id="rId1"/>
    <sheet name="3.2" sheetId="2" r:id="rId2"/>
  </sheets>
  <externalReferences>
    <externalReference r:id="rId3"/>
  </externalReferences>
  <definedNames>
    <definedName name="dateCh">[1]Титульный!$F$15</definedName>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NameOrPr">[1]Титульный!$F$18</definedName>
    <definedName name="NameOrPr_ch">[1]Титульный!$F$23</definedName>
    <definedName name="numberPr">[1]Титульный!$F$20</definedName>
    <definedName name="numberPr_ch">[1]Титульный!$F$25</definedName>
    <definedName name="OneRates_1">'3.2'!$O$23</definedName>
    <definedName name="region_name">[1]Титульный!$F$7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B43" i="2" l="1"/>
  <c r="BU43" i="2"/>
  <c r="BN43" i="2"/>
  <c r="BG43" i="2"/>
  <c r="AZ43" i="2"/>
  <c r="AS43" i="2"/>
  <c r="AL43" i="2"/>
  <c r="AE43" i="2"/>
  <c r="X43" i="2"/>
  <c r="Q43" i="2"/>
  <c r="CK42" i="2"/>
  <c r="CB40" i="2"/>
  <c r="BU40" i="2"/>
  <c r="BN40" i="2"/>
  <c r="BG40" i="2"/>
  <c r="AZ40" i="2"/>
  <c r="AS40" i="2"/>
  <c r="AL40" i="2"/>
  <c r="AE40" i="2"/>
  <c r="X40" i="2"/>
  <c r="Q40" i="2"/>
  <c r="CK39" i="2"/>
  <c r="BZ39" i="2"/>
  <c r="BZ42" i="2" s="1"/>
  <c r="BS39" i="2"/>
  <c r="BS42" i="2" s="1"/>
  <c r="BL39" i="2"/>
  <c r="BL42" i="2" s="1"/>
  <c r="AX39" i="2"/>
  <c r="AX42" i="2" s="1"/>
  <c r="AQ39" i="2"/>
  <c r="AQ42" i="2" s="1"/>
  <c r="AJ39" i="2"/>
  <c r="AJ42" i="2" s="1"/>
  <c r="AC39" i="2"/>
  <c r="AC42" i="2" s="1"/>
  <c r="O39" i="2"/>
  <c r="O42" i="2" s="1"/>
  <c r="O36" i="2"/>
  <c r="CB35" i="2"/>
  <c r="BU35" i="2"/>
  <c r="BN35" i="2"/>
  <c r="BG35" i="2"/>
  <c r="AZ35" i="2"/>
  <c r="AS35" i="2"/>
  <c r="AL35" i="2"/>
  <c r="AE35" i="2"/>
  <c r="X35" i="2"/>
  <c r="Q35" i="2"/>
  <c r="CK34" i="2"/>
  <c r="BZ34" i="2"/>
  <c r="BS34" i="2"/>
  <c r="BL34" i="2"/>
  <c r="BE34" i="2"/>
  <c r="BE39" i="2" s="1"/>
  <c r="BE42" i="2" s="1"/>
  <c r="AQ34" i="2"/>
  <c r="AC34" i="2"/>
  <c r="V34" i="2"/>
  <c r="V39" i="2" s="1"/>
  <c r="V42" i="2" s="1"/>
  <c r="O34" i="2"/>
  <c r="CB32" i="2"/>
  <c r="BU32" i="2"/>
  <c r="BN32" i="2"/>
  <c r="BG32" i="2"/>
  <c r="AZ32" i="2"/>
  <c r="AS32" i="2"/>
  <c r="AL32" i="2"/>
  <c r="AE32" i="2"/>
  <c r="X32" i="2"/>
  <c r="Q32" i="2"/>
  <c r="CK31" i="2"/>
  <c r="O28" i="2"/>
  <c r="CB27" i="2"/>
  <c r="BU27" i="2"/>
  <c r="BN27" i="2"/>
  <c r="BG27" i="2"/>
  <c r="AZ27" i="2"/>
  <c r="AS27" i="2"/>
  <c r="AL27" i="2"/>
  <c r="AE27" i="2"/>
  <c r="X27" i="2"/>
  <c r="Q27" i="2"/>
  <c r="CK26" i="2"/>
  <c r="BZ26" i="2"/>
  <c r="BL26" i="2"/>
  <c r="BE26" i="2"/>
  <c r="AX26" i="2"/>
  <c r="AQ26" i="2"/>
  <c r="AJ26" i="2"/>
  <c r="AC26" i="2"/>
  <c r="V26" i="2"/>
  <c r="O26" i="2"/>
  <c r="CB24" i="2"/>
  <c r="BU24" i="2"/>
  <c r="BN24" i="2"/>
  <c r="BG24" i="2"/>
  <c r="AZ24" i="2"/>
  <c r="AS24" i="2"/>
  <c r="AL24" i="2"/>
  <c r="AE24" i="2"/>
  <c r="X24" i="2"/>
  <c r="Q24" i="2"/>
  <c r="CK23" i="2"/>
  <c r="O20" i="2"/>
  <c r="O19" i="2"/>
  <c r="O18" i="2"/>
  <c r="N17" i="2"/>
  <c r="O17" i="2" s="1"/>
  <c r="P17" i="2" s="1"/>
  <c r="Q17" i="2" s="1"/>
  <c r="R17" i="2" s="1"/>
  <c r="S17" i="2" s="1"/>
  <c r="U17" i="2" s="1"/>
  <c r="V17" i="2" s="1"/>
  <c r="W17" i="2" s="1"/>
  <c r="X17" i="2" s="1"/>
  <c r="Y17" i="2" s="1"/>
  <c r="Z17" i="2" s="1"/>
  <c r="AB17" i="2" s="1"/>
  <c r="AC17" i="2" s="1"/>
  <c r="AD17" i="2" s="1"/>
  <c r="AE17" i="2" s="1"/>
  <c r="AF17" i="2" s="1"/>
  <c r="AG17" i="2" s="1"/>
  <c r="AI17" i="2" s="1"/>
  <c r="AJ17" i="2" s="1"/>
  <c r="AK17" i="2" s="1"/>
  <c r="AL17" i="2" s="1"/>
  <c r="AM17" i="2" s="1"/>
  <c r="AN17" i="2" s="1"/>
  <c r="AP17" i="2" s="1"/>
  <c r="AQ17" i="2" s="1"/>
  <c r="AR17" i="2" s="1"/>
  <c r="AS17" i="2" s="1"/>
  <c r="AT17" i="2" s="1"/>
  <c r="AU17" i="2" s="1"/>
  <c r="AW17" i="2" s="1"/>
  <c r="AX17" i="2" s="1"/>
  <c r="AY17" i="2" s="1"/>
  <c r="AZ17" i="2" s="1"/>
  <c r="BA17" i="2" s="1"/>
  <c r="BB17" i="2" s="1"/>
  <c r="BD17" i="2" s="1"/>
  <c r="BE17" i="2" s="1"/>
  <c r="BF17" i="2" s="1"/>
  <c r="BG17" i="2" s="1"/>
  <c r="BH17" i="2" s="1"/>
  <c r="BI17" i="2" s="1"/>
  <c r="BK17" i="2" s="1"/>
  <c r="BL17" i="2" s="1"/>
  <c r="BM17" i="2" s="1"/>
  <c r="BN17" i="2" s="1"/>
  <c r="BO17" i="2" s="1"/>
  <c r="BP17" i="2" s="1"/>
  <c r="BR17" i="2" s="1"/>
  <c r="BS17" i="2" s="1"/>
  <c r="BT17" i="2" s="1"/>
  <c r="BU17" i="2" s="1"/>
  <c r="BV17" i="2" s="1"/>
  <c r="BW17" i="2" s="1"/>
  <c r="BY17" i="2" s="1"/>
  <c r="BZ17" i="2" s="1"/>
  <c r="CA17" i="2" s="1"/>
  <c r="CB17" i="2" s="1"/>
  <c r="CC17" i="2" s="1"/>
  <c r="CD17" i="2" s="1"/>
  <c r="CF17" i="2" s="1"/>
  <c r="CG17" i="2" s="1"/>
  <c r="CH17" i="2" s="1"/>
  <c r="O10" i="2"/>
  <c r="O9" i="2"/>
  <c r="M9" i="2"/>
  <c r="O8" i="2"/>
  <c r="M8" i="2"/>
  <c r="O7" i="2"/>
  <c r="M7" i="2"/>
  <c r="H31" i="1"/>
  <c r="H30" i="1"/>
  <c r="H29" i="1"/>
  <c r="H28" i="1"/>
  <c r="H27" i="1"/>
  <c r="H25" i="1"/>
  <c r="H24" i="1"/>
  <c r="H23" i="1"/>
  <c r="H22" i="1"/>
  <c r="H21" i="1"/>
  <c r="H20" i="1"/>
  <c r="H19" i="1"/>
  <c r="H17" i="1"/>
  <c r="H16" i="1"/>
  <c r="H15" i="1"/>
  <c r="H14" i="1"/>
  <c r="H13" i="1"/>
  <c r="H12" i="1"/>
  <c r="H11" i="1"/>
  <c r="H9" i="1"/>
  <c r="H8" i="1"/>
  <c r="H7" i="1"/>
  <c r="CI39" i="2"/>
  <c r="CJ38" i="2"/>
  <c r="CI34" i="2"/>
  <c r="CJ33" i="2"/>
  <c r="CJ25" i="2"/>
  <c r="CI42" i="2"/>
  <c r="CJ41" i="2"/>
  <c r="CI31" i="2"/>
  <c r="CJ30" i="2"/>
  <c r="CI26" i="2"/>
  <c r="CI23" i="2"/>
  <c r="CJ22" i="2"/>
</calcChain>
</file>

<file path=xl/sharedStrings.xml><?xml version="1.0" encoding="utf-8"?>
<sst xmlns="http://schemas.openxmlformats.org/spreadsheetml/2006/main" count="498" uniqueCount="116">
  <si>
    <t>1</t>
  </si>
  <si>
    <r>
      <t>Форма 1.0.1 Основные параметры раскрываемой информации</t>
    </r>
    <r>
      <rPr>
        <vertAlign val="superscript"/>
        <sz val="10"/>
        <rFont val="Tahoma"/>
        <family val="2"/>
        <charset val="204"/>
      </rPr>
      <t xml:space="preserve"> 1</t>
    </r>
  </si>
  <si>
    <t>Параметры формы</t>
  </si>
  <si>
    <t>Описание параметров формы</t>
  </si>
  <si>
    <t>№ п/п</t>
  </si>
  <si>
    <t>Наименование параметра</t>
  </si>
  <si>
    <t>Информация</t>
  </si>
  <si>
    <t>Дата заполнения/внесения изменений</t>
  </si>
  <si>
    <t>Наименование централизованной системы коммунальной инфраструктуры</t>
  </si>
  <si>
    <t>Наименование регулируемого вида деятельности</t>
  </si>
  <si>
    <t>Территория оказания услуги по регулируемому виду деятельности</t>
  </si>
  <si>
    <t>x</t>
  </si>
  <si>
    <t>Субъект Российской Федерации</t>
  </si>
  <si>
    <t>муниципальный район</t>
  </si>
  <si>
    <t>муниципальное образование</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</si>
  <si>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</si>
  <si>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t>Источник официального опубликования решения</t>
  </si>
  <si>
    <t>dp</t>
  </si>
  <si>
    <t>О</t>
  </si>
  <si>
    <t>Параметры дифференциации</t>
  </si>
  <si>
    <t>Период действия тарифа</t>
  </si>
  <si>
    <t>Наличие других периодов действия тарифа</t>
  </si>
  <si>
    <t>Добавить период</t>
  </si>
  <si>
    <t>Одноставочный тариф</t>
  </si>
  <si>
    <t>Двухставочный тариф</t>
  </si>
  <si>
    <t>Период действия</t>
  </si>
  <si>
    <t>Одноставочный тариф, руб./куб. м</t>
  </si>
  <si>
    <t>ставка платы за объем принятых сточных вод, руб./куб. м</t>
  </si>
  <si>
    <t>ставка платы за содержание мощности, руб./куб. м в час</t>
  </si>
  <si>
    <t>дата начала</t>
  </si>
  <si>
    <t>дата окончания</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</si>
  <si>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</si>
  <si>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</si>
  <si>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</si>
  <si>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</si>
  <si>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</si>
  <si>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Наименование централизованной системы водоотведения</t>
  </si>
  <si>
    <t>Указывается наименование централизованной системы водоотведения при наличии дифференциации тарифа по централизованным системам водоотведения.
В случае дифференциации тарифов по централизованным системам водоотведения информация по ним указывается в отдельных строках.</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</si>
  <si>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</si>
  <si>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водоснабжении и водоотведении.
В случае дифференциации тарифов по дополнительным признакам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</si>
  <si>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</si>
  <si>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</si>
  <si>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</si>
  <si>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потребители, кроме населения</t>
  </si>
  <si>
    <t>01.01.2019</t>
  </si>
  <si>
    <t>да</t>
  </si>
  <si>
    <t>30.06.2019</t>
  </si>
  <si>
    <t>01.07.2019</t>
  </si>
  <si>
    <t>31.12.2019</t>
  </si>
  <si>
    <t>01.01.2020</t>
  </si>
  <si>
    <t>30.06.2020</t>
  </si>
  <si>
    <t>01.07.2020</t>
  </si>
  <si>
    <t>31.12.2020</t>
  </si>
  <si>
    <t>01.01.2021</t>
  </si>
  <si>
    <t>30.06.2021</t>
  </si>
  <si>
    <t>01.07.2021</t>
  </si>
  <si>
    <t>31.12.2021</t>
  </si>
  <si>
    <t>01.01.2022</t>
  </si>
  <si>
    <t>30.06.2022</t>
  </si>
  <si>
    <t>01.07.2022</t>
  </si>
  <si>
    <t>31.12.2022</t>
  </si>
  <si>
    <t>01.01.2023</t>
  </si>
  <si>
    <t>30.06.2023</t>
  </si>
  <si>
    <t>01.07.2023</t>
  </si>
  <si>
    <t>31.12.2023</t>
  </si>
  <si>
    <t>нет</t>
  </si>
  <si>
    <t>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наличия нескольких значений признака дифференциации тарифов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</si>
  <si>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население</t>
  </si>
  <si>
    <t>население (тарифы указываются с учетом НДС)</t>
  </si>
  <si>
    <t>1 Для каждого вида тарифа в сфере водоотведения форма заполняется отдельно. При размещении информации по данной форме дополнительно указываются: наименование органа регулирования тарифов, принявшего решение об утверждении(изменении) тарифа, дата и номер документа об утверждении(изменении) тарифа, источник официального опубликования решения.</t>
  </si>
  <si>
    <t>http://publication.pravo.gov.ru/Document/View/2101201812170015</t>
  </si>
  <si>
    <r>
      <t>Форма 3.2 Информация о величинах тарифов на водоотведение, транспортировку воды</t>
    </r>
    <r>
      <rPr>
        <b/>
        <vertAlign val="superscript"/>
        <sz val="10"/>
        <rFont val="Tahoma"/>
        <family val="2"/>
        <charset val="204"/>
      </rPr>
      <t>1</t>
    </r>
  </si>
  <si>
    <t>1.</t>
  </si>
  <si>
    <t>2.1.</t>
  </si>
  <si>
    <t>3.1.</t>
  </si>
  <si>
    <t>4.1.</t>
  </si>
  <si>
    <t>4.1.1.</t>
  </si>
  <si>
    <t>2.2.</t>
  </si>
  <si>
    <t>4.1.1.1.</t>
  </si>
  <si>
    <t>4.1.1.1.1.</t>
  </si>
  <si>
    <t>4.1.1.1.2.</t>
  </si>
  <si>
    <t>4.1.1.1.3.</t>
  </si>
  <si>
    <t>3.2.</t>
  </si>
  <si>
    <t>4.2.</t>
  </si>
  <si>
    <t>4.2.1.</t>
  </si>
  <si>
    <t>4.2.1.1.</t>
  </si>
  <si>
    <t>4.2.1.1.1.</t>
  </si>
  <si>
    <t>4.2.1.1.2.</t>
  </si>
  <si>
    <t>4.2.1.1.3.</t>
  </si>
  <si>
    <t>2.3.</t>
  </si>
  <si>
    <t>3.3.</t>
  </si>
  <si>
    <t>4.3.</t>
  </si>
  <si>
    <t>4.3.1.</t>
  </si>
  <si>
    <t>4.3.1.1.</t>
  </si>
  <si>
    <t>4.3.1.1.1</t>
  </si>
  <si>
    <t>4.3.1.1.2</t>
  </si>
  <si>
    <t>4.3.1.1.3</t>
  </si>
  <si>
    <t>1.1.</t>
  </si>
  <si>
    <t>1.1.1.</t>
  </si>
  <si>
    <t>1.1.1.1.</t>
  </si>
  <si>
    <t>1.1.1.1.1.1.</t>
  </si>
  <si>
    <t>1.1.1.1.1.</t>
  </si>
  <si>
    <t>1.1.1.1.2.</t>
  </si>
  <si>
    <t>1.1.1.1.2.1.</t>
  </si>
  <si>
    <t>1.1.2.</t>
  </si>
  <si>
    <t>1.1.2.1.</t>
  </si>
  <si>
    <t>1.1.2.1.1.</t>
  </si>
  <si>
    <t>1.1.2.1.1.1.</t>
  </si>
  <si>
    <t>1.1.2.1.2.</t>
  </si>
  <si>
    <t>1.1.2.1.2.1.</t>
  </si>
  <si>
    <t>1.1.3.</t>
  </si>
  <si>
    <t>1.1.3.1.</t>
  </si>
  <si>
    <t>1.1.3.1.1.</t>
  </si>
  <si>
    <t>1.1.3.1.1.1.</t>
  </si>
  <si>
    <t>1.1.3.1.2.</t>
  </si>
  <si>
    <t>1.1.3.1.2.1</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</si>
</sst>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charset val="204"/>
      <scheme val="minor"/>
    </font>
    <font>
      <sz val="11"/>
      <color theme="1"/>
      <name val="Calibri"/>
      <family val="2"/>
      <charset val="204"/>
      <scheme val="minor"/>
    </font>
    <font>
      <sz val="10"/>
      <name val="Arial Cyr"/>
      <charset val="204"/>
    </font>
    <font>
      <sz val="1"/>
      <color theme="0"/>
      <name val="Tahoma"/>
      <family val="2"/>
      <charset val="204"/>
    </font>
    <font>
      <sz val="11"/>
      <name val="Webdings2"/>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9"/>
      <name val="Tahoma"/>
      <family val="2"/>
      <charset val="204"/>
    </font>
    <font>
      <sz val="9"/>
      <color rgb="FFBCBCBC"/>
      <name val="Tahoma"/>
      <family val="2"/>
      <charset val="204"/>
    </font>
    <font>
      <sz val="15"/>
      <color theme="0"/>
      <name val="Tahoma"/>
      <family val="2"/>
      <charset val="204"/>
    </font>
    <font>
      <vertAlign val="superscript"/>
      <sz val="9"/>
      <name val="Tahoma"/>
      <family val="2"/>
      <charset val="204"/>
    </font>
    <font>
      <sz val="15"/>
      <name val="Tahoma"/>
      <family val="2"/>
      <charset val="204"/>
    </font>
    <font>
      <sz val="11"/>
      <color indexed="55"/>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u/>
      <sz val="9"/>
      <color rgb="FF333399"/>
      <name val="Tahoma"/>
      <family val="2"/>
      <charset val="204"/>
    </font>
    <font>
      <sz val="9"/>
      <color rgb="FFFF0000"/>
      <name val="Tahoma"/>
      <family val="2"/>
      <charset val="204"/>
    </font>
    <font>
      <sz val="9"/>
      <color indexed="11"/>
      <name val="Tahoma"/>
      <family val="2"/>
      <charset val="204"/>
    </font>
    <font>
      <b/>
      <sz val="10"/>
      <name val="Tahoma"/>
      <family val="2"/>
      <charset val="204"/>
    </font>
    <font>
      <b/>
      <vertAlign val="superscript"/>
      <sz val="10"/>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s>
  <borders count="15">
    <border>
      <left/>
      <right/>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top style="thin">
        <color indexed="22"/>
      </top>
      <bottom style="thin">
        <color indexed="22"/>
      </bottom>
      <diagonal/>
    </border>
    <border>
      <left style="thin">
        <color indexed="22"/>
      </left>
      <right style="thin">
        <color indexed="22"/>
      </right>
      <top/>
      <bottom style="thin">
        <color indexed="22"/>
      </bottom>
      <diagonal/>
    </border>
    <border>
      <left style="thin">
        <color rgb="FFD3DBDB"/>
      </left>
      <right style="thin">
        <color rgb="FFD3DBDB"/>
      </right>
      <top/>
      <bottom style="thin">
        <color rgb="FFD3DBDB"/>
      </bottom>
      <diagonal/>
    </border>
    <border>
      <left style="thin">
        <color rgb="FFD3DBDB"/>
      </left>
      <right style="thin">
        <color rgb="FFD3DBDB"/>
      </right>
      <top style="thin">
        <color rgb="FFD3DBDB"/>
      </top>
      <bottom style="thin">
        <color rgb="FFD3DBDB"/>
      </bottom>
      <diagonal/>
    </border>
    <border>
      <left style="thin">
        <color indexed="22"/>
      </left>
      <right style="thin">
        <color indexed="22"/>
      </right>
      <top style="thin">
        <color indexed="22"/>
      </top>
      <bottom/>
      <diagonal/>
    </border>
    <border>
      <left style="thin">
        <color rgb="FFD3D3D6"/>
      </left>
      <right style="thin">
        <color rgb="FFD3D3D6"/>
      </right>
      <top style="thin">
        <color rgb="FFD3D3D6"/>
      </top>
      <bottom style="thin">
        <color rgb="FFD3D3D6"/>
      </bottom>
      <diagonal/>
    </border>
    <border>
      <left style="thin">
        <color indexed="22"/>
      </left>
      <right style="thin">
        <color indexed="22"/>
      </right>
      <top/>
      <bottom/>
      <diagonal/>
    </border>
    <border>
      <left style="thin">
        <color rgb="FFD3DBDB"/>
      </left>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6" fillId="0" borderId="0"/>
    <xf numFmtId="0" fontId="6" fillId="0" borderId="0"/>
    <xf numFmtId="0" fontId="2" fillId="0" borderId="0"/>
    <xf numFmtId="0" fontId="10" fillId="0" borderId="4" applyBorder="0">
      <alignment horizontal="center" vertical="center" wrapText="1"/>
    </xf>
    <xf numFmtId="0" fontId="5" fillId="0" borderId="0">
      <alignment horizontal="left" vertical="center"/>
    </xf>
    <xf numFmtId="0" fontId="1" fillId="0" borderId="0"/>
    <xf numFmtId="0" fontId="2" fillId="0" borderId="0"/>
    <xf numFmtId="0" fontId="20" fillId="0" borderId="0" applyNumberFormat="0" applyFill="0" applyBorder="0" applyAlignment="0" applyProtection="0">
      <alignment vertical="top"/>
      <protection locked="0"/>
    </xf>
  </cellStyleXfs>
  <cellXfs count="123">
    <xf numFmtId="0" fontId="0" fillId="0" borderId="0" xfId="0"/>
    <xf numFmtId="49" fontId="3" fillId="0" borderId="0" xfId="1" applyNumberFormat="1" applyFont="1" applyFill="1" applyAlignment="1" applyProtection="1">
      <alignment vertical="center" wrapText="1"/>
    </xf>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7" fillId="0" borderId="1" xfId="2" applyFont="1" applyFill="1" applyBorder="1" applyAlignment="1">
      <alignment horizontal="left" vertical="center" wrapText="1" indent="1"/>
    </xf>
    <xf numFmtId="0" fontId="7" fillId="0" borderId="2" xfId="2" applyFont="1" applyFill="1" applyBorder="1" applyAlignment="1">
      <alignment horizontal="left" vertical="center" wrapText="1" indent="1"/>
    </xf>
    <xf numFmtId="0" fontId="7" fillId="0" borderId="3" xfId="2" applyFont="1" applyFill="1" applyBorder="1" applyAlignment="1">
      <alignment horizontal="left" vertical="center" wrapText="1" indent="1"/>
    </xf>
    <xf numFmtId="0" fontId="9" fillId="0" borderId="0" xfId="1" applyFont="1" applyFill="1" applyAlignment="1" applyProtection="1">
      <alignment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5" fillId="0" borderId="2" xfId="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0" fontId="5" fillId="0" borderId="2" xfId="3" applyNumberFormat="1" applyFont="1" applyFill="1" applyBorder="1" applyAlignment="1" applyProtection="1">
      <alignment horizontal="center" vertical="center" wrapText="1"/>
    </xf>
    <xf numFmtId="0" fontId="5" fillId="0" borderId="2" xfId="4" applyNumberFormat="1" applyFont="1" applyFill="1" applyBorder="1" applyAlignment="1" applyProtection="1">
      <alignment horizontal="center" vertical="center" wrapText="1"/>
    </xf>
    <xf numFmtId="49" fontId="11" fillId="2" borderId="0" xfId="5" applyNumberFormat="1" applyFont="1" applyFill="1" applyBorder="1" applyAlignment="1" applyProtection="1">
      <alignment horizontal="center" vertical="center" wrapText="1"/>
    </xf>
    <xf numFmtId="0" fontId="11" fillId="0" borderId="0" xfId="3" applyNumberFormat="1" applyFont="1" applyFill="1" applyBorder="1" applyAlignment="1" applyProtection="1">
      <alignment horizontal="center" vertical="center" wrapText="1"/>
    </xf>
    <xf numFmtId="0" fontId="11" fillId="0" borderId="0" xfId="4"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 xfId="3" applyFont="1" applyFill="1" applyBorder="1" applyAlignment="1" applyProtection="1">
      <alignment horizontal="left" vertical="center" wrapText="1" indent="1"/>
    </xf>
    <xf numFmtId="0" fontId="5" fillId="3" borderId="2" xfId="4" applyNumberFormat="1" applyFont="1" applyFill="1" applyBorder="1" applyAlignment="1" applyProtection="1">
      <alignment horizontal="left" vertical="center" wrapText="1"/>
    </xf>
    <xf numFmtId="0" fontId="5" fillId="0" borderId="2" xfId="1" applyNumberFormat="1" applyFont="1" applyFill="1" applyBorder="1" applyAlignment="1" applyProtection="1">
      <alignment vertical="center" wrapText="1"/>
    </xf>
    <xf numFmtId="0" fontId="12"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5" fillId="0" borderId="2" xfId="3" applyFont="1" applyFill="1" applyBorder="1" applyAlignment="1" applyProtection="1">
      <alignment horizontal="left" vertical="center" wrapText="1" indent="2"/>
    </xf>
    <xf numFmtId="0" fontId="5" fillId="0" borderId="2" xfId="3" applyFont="1" applyFill="1" applyBorder="1" applyAlignment="1" applyProtection="1">
      <alignment horizontal="left" vertical="center" wrapText="1" indent="3"/>
    </xf>
    <xf numFmtId="0" fontId="5" fillId="0" borderId="2" xfId="3" applyFont="1" applyFill="1" applyBorder="1" applyAlignment="1" applyProtection="1">
      <alignment horizontal="left" vertical="center" wrapText="1" indent="4"/>
    </xf>
    <xf numFmtId="0" fontId="3"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49" fontId="5" fillId="0" borderId="5" xfId="1" applyNumberFormat="1" applyFont="1" applyFill="1" applyBorder="1" applyAlignment="1" applyProtection="1">
      <alignment horizontal="center" vertical="center" wrapText="1"/>
    </xf>
    <xf numFmtId="0" fontId="5" fillId="0" borderId="5" xfId="3" applyFont="1" applyFill="1" applyBorder="1" applyAlignment="1" applyProtection="1">
      <alignment horizontal="left" vertical="center" wrapText="1" indent="2"/>
    </xf>
    <xf numFmtId="0" fontId="5" fillId="0" borderId="5" xfId="4" applyNumberFormat="1" applyFont="1" applyFill="1" applyBorder="1" applyAlignment="1" applyProtection="1">
      <alignment horizontal="left" vertical="center" wrapText="1"/>
    </xf>
    <xf numFmtId="49" fontId="5" fillId="0" borderId="0" xfId="1" applyNumberFormat="1" applyFont="1" applyFill="1" applyBorder="1" applyAlignment="1" applyProtection="1">
      <alignment horizontal="center" vertical="center" wrapText="1"/>
    </xf>
    <xf numFmtId="0" fontId="5" fillId="0" borderId="0" xfId="1" applyFont="1" applyFill="1" applyAlignment="1" applyProtection="1">
      <alignment horizontal="left" vertical="top" wrapText="1"/>
    </xf>
    <xf numFmtId="49" fontId="5" fillId="0" borderId="0" xfId="1" applyNumberFormat="1" applyFont="1" applyFill="1" applyBorder="1" applyAlignment="1" applyProtection="1">
      <alignment vertical="center" wrapText="1"/>
    </xf>
    <xf numFmtId="49" fontId="5" fillId="0" borderId="0" xfId="1" applyNumberFormat="1" applyFont="1" applyFill="1" applyAlignment="1" applyProtection="1">
      <alignment vertical="center" wrapText="1"/>
    </xf>
    <xf numFmtId="0" fontId="4" fillId="2"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7" fillId="0" borderId="0" xfId="2" applyFont="1" applyFill="1" applyBorder="1" applyAlignment="1">
      <alignment horizontal="left" vertical="center" wrapText="1" indent="1"/>
    </xf>
    <xf numFmtId="0" fontId="5" fillId="0" borderId="0" xfId="0" applyNumberFormat="1" applyFont="1" applyFill="1" applyBorder="1" applyAlignment="1" applyProtection="1">
      <alignment vertical="center"/>
    </xf>
    <xf numFmtId="0" fontId="5" fillId="0" borderId="0" xfId="1" applyFont="1" applyFill="1" applyAlignment="1" applyProtection="1">
      <alignment horizontal="left" vertical="top" wrapText="1"/>
    </xf>
    <xf numFmtId="49" fontId="14" fillId="0" borderId="0" xfId="1" applyNumberFormat="1" applyFont="1" applyFill="1" applyBorder="1" applyAlignment="1" applyProtection="1">
      <alignment vertical="center" wrapText="1"/>
    </xf>
    <xf numFmtId="0" fontId="5" fillId="0" borderId="0" xfId="0" applyNumberFormat="1" applyFont="1" applyFill="1" applyBorder="1" applyAlignment="1">
      <alignment vertical="center"/>
    </xf>
    <xf numFmtId="0" fontId="5" fillId="0" borderId="0" xfId="3" applyFont="1" applyFill="1" applyBorder="1" applyAlignment="1" applyProtection="1">
      <alignment horizontal="right" vertical="center" wrapText="1"/>
    </xf>
    <xf numFmtId="0" fontId="15" fillId="0" borderId="0" xfId="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16" fillId="4" borderId="2" xfId="0" applyFont="1" applyFill="1" applyBorder="1" applyAlignment="1" applyProtection="1">
      <alignment horizontal="center" vertical="center" textRotation="90" wrapText="1"/>
    </xf>
    <xf numFmtId="0" fontId="5" fillId="0" borderId="2" xfId="1" applyFont="1" applyFill="1" applyBorder="1" applyAlignment="1" applyProtection="1">
      <alignment horizontal="center" vertical="center" wrapText="1"/>
    </xf>
    <xf numFmtId="0" fontId="5" fillId="0" borderId="2" xfId="8"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2" xfId="8" applyFont="1" applyFill="1" applyBorder="1" applyAlignment="1" applyProtection="1">
      <alignment horizontal="center" vertical="center" wrapText="1"/>
    </xf>
    <xf numFmtId="0" fontId="0" fillId="0" borderId="2" xfId="8" applyFont="1" applyFill="1" applyBorder="1" applyAlignment="1" applyProtection="1">
      <alignment horizontal="center" vertical="center" wrapText="1"/>
    </xf>
    <xf numFmtId="0" fontId="0" fillId="0" borderId="2" xfId="3" applyFont="1" applyFill="1" applyBorder="1" applyAlignment="1" applyProtection="1">
      <alignment horizontal="center" vertical="center" wrapText="1"/>
    </xf>
    <xf numFmtId="0" fontId="0" fillId="0" borderId="2" xfId="3" applyFont="1" applyFill="1" applyBorder="1" applyAlignment="1" applyProtection="1">
      <alignment horizontal="center" vertical="center" wrapText="1"/>
    </xf>
    <xf numFmtId="0" fontId="17" fillId="2" borderId="0" xfId="1" applyFont="1" applyFill="1" applyBorder="1" applyAlignment="1" applyProtection="1">
      <alignment vertical="center" wrapText="1"/>
    </xf>
    <xf numFmtId="49" fontId="18" fillId="2" borderId="6"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18" fillId="2" borderId="6" xfId="5" applyNumberFormat="1" applyFont="1" applyFill="1" applyBorder="1" applyAlignment="1" applyProtection="1">
      <alignment horizontal="center" vertical="center" wrapText="1"/>
    </xf>
    <xf numFmtId="0" fontId="18" fillId="2" borderId="6" xfId="5" applyNumberFormat="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Fill="1" applyBorder="1" applyAlignment="1" applyProtection="1">
      <alignment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5" fillId="0" borderId="0" xfId="0" applyFont="1" applyAlignment="1">
      <alignment vertical="top"/>
    </xf>
    <xf numFmtId="0" fontId="5" fillId="2" borderId="7" xfId="1" applyNumberFormat="1" applyFont="1" applyFill="1" applyBorder="1" applyAlignment="1" applyProtection="1">
      <alignment horizontal="left" vertical="center" wrapText="1"/>
    </xf>
    <xf numFmtId="0" fontId="5" fillId="0" borderId="8" xfId="3" applyFont="1" applyFill="1" applyBorder="1" applyAlignment="1" applyProtection="1">
      <alignment vertical="center" wrapText="1"/>
    </xf>
    <xf numFmtId="0" fontId="5" fillId="0" borderId="7" xfId="4" applyNumberFormat="1" applyFont="1" applyFill="1" applyBorder="1" applyAlignment="1" applyProtection="1">
      <alignment vertical="center" wrapText="1"/>
    </xf>
    <xf numFmtId="0" fontId="5" fillId="3" borderId="7" xfId="4" applyNumberFormat="1" applyFont="1" applyFill="1" applyBorder="1" applyAlignment="1" applyProtection="1">
      <alignment horizontal="left" vertical="center" wrapText="1"/>
    </xf>
    <xf numFmtId="0" fontId="5" fillId="0" borderId="7"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19" fillId="2" borderId="0" xfId="1" applyFont="1" applyFill="1" applyBorder="1" applyAlignment="1" applyProtection="1">
      <alignment horizontal="center" vertical="center" wrapText="1"/>
    </xf>
    <xf numFmtId="0" fontId="5" fillId="2" borderId="2" xfId="1" applyNumberFormat="1" applyFont="1" applyFill="1" applyBorder="1" applyAlignment="1" applyProtection="1">
      <alignment horizontal="left" vertical="center" wrapText="1"/>
    </xf>
    <xf numFmtId="0" fontId="5" fillId="2" borderId="2" xfId="1" applyNumberFormat="1" applyFont="1" applyFill="1" applyBorder="1" applyAlignment="1" applyProtection="1">
      <alignment horizontal="left" vertical="center" wrapText="1" indent="1"/>
    </xf>
    <xf numFmtId="0" fontId="5" fillId="0" borderId="2" xfId="4" applyNumberFormat="1" applyFont="1" applyFill="1" applyBorder="1" applyAlignment="1" applyProtection="1">
      <alignment vertical="center" wrapText="1"/>
    </xf>
    <xf numFmtId="0" fontId="5" fillId="3" borderId="2" xfId="4" applyNumberFormat="1" applyFont="1" applyFill="1" applyBorder="1" applyAlignment="1" applyProtection="1">
      <alignment horizontal="left" vertical="center" wrapText="1"/>
    </xf>
    <xf numFmtId="0" fontId="15" fillId="0" borderId="0" xfId="1" applyFont="1" applyFill="1" applyBorder="1" applyAlignment="1" applyProtection="1">
      <alignment vertical="center" wrapText="1"/>
    </xf>
    <xf numFmtId="0" fontId="5" fillId="2" borderId="2" xfId="1" applyNumberFormat="1" applyFont="1" applyFill="1" applyBorder="1" applyAlignment="1" applyProtection="1">
      <alignment horizontal="left" vertical="center" wrapText="1" indent="2"/>
    </xf>
    <xf numFmtId="0" fontId="3" fillId="0" borderId="0" xfId="1" applyFont="1" applyFill="1" applyAlignment="1" applyProtection="1">
      <alignment vertical="center"/>
    </xf>
    <xf numFmtId="0" fontId="5" fillId="2" borderId="2" xfId="1" applyNumberFormat="1" applyFont="1" applyFill="1" applyBorder="1" applyAlignment="1" applyProtection="1">
      <alignment horizontal="left" vertical="center" wrapText="1" indent="3"/>
    </xf>
    <xf numFmtId="49" fontId="5" fillId="5" borderId="2" xfId="4" applyNumberFormat="1" applyFont="1" applyFill="1" applyBorder="1" applyAlignment="1" applyProtection="1">
      <alignment horizontal="left" vertical="center" wrapText="1"/>
      <protection locked="0"/>
    </xf>
    <xf numFmtId="0" fontId="5" fillId="2" borderId="2" xfId="1" applyNumberFormat="1" applyFont="1" applyFill="1" applyBorder="1" applyAlignment="1" applyProtection="1">
      <alignment horizontal="left" vertical="center" wrapText="1" indent="4"/>
    </xf>
    <xf numFmtId="0" fontId="5" fillId="6" borderId="2" xfId="1" applyNumberFormat="1" applyFont="1" applyFill="1" applyBorder="1" applyAlignment="1" applyProtection="1">
      <alignment horizontal="left" vertical="center" wrapText="1"/>
      <protection locked="0"/>
    </xf>
    <xf numFmtId="49" fontId="5" fillId="5" borderId="2" xfId="1" applyNumberFormat="1" applyFont="1" applyFill="1" applyBorder="1" applyAlignment="1" applyProtection="1">
      <alignment horizontal="left" vertical="center" wrapText="1" indent="6"/>
      <protection locked="0"/>
    </xf>
    <xf numFmtId="49" fontId="5" fillId="0" borderId="2" xfId="4" applyNumberFormat="1" applyFont="1" applyFill="1" applyBorder="1" applyAlignment="1" applyProtection="1">
      <alignment horizontal="center" vertical="center" wrapText="1"/>
    </xf>
    <xf numFmtId="4" fontId="5" fillId="6" borderId="2" xfId="9" applyNumberFormat="1" applyFont="1" applyFill="1" applyBorder="1" applyAlignment="1" applyProtection="1">
      <alignment horizontal="right" vertical="center" wrapText="1"/>
      <protection locked="0"/>
    </xf>
    <xf numFmtId="4" fontId="5" fillId="0" borderId="2" xfId="9" applyNumberFormat="1" applyFont="1" applyFill="1" applyBorder="1" applyAlignment="1" applyProtection="1">
      <alignment horizontal="right" vertical="center" wrapText="1"/>
    </xf>
    <xf numFmtId="49" fontId="0" fillId="6" borderId="2" xfId="4" applyNumberFormat="1" applyFont="1" applyFill="1" applyBorder="1" applyAlignment="1" applyProtection="1">
      <alignment horizontal="center" vertical="center" wrapText="1"/>
      <protection locked="0"/>
    </xf>
    <xf numFmtId="49" fontId="5" fillId="7" borderId="9" xfId="4" applyNumberFormat="1" applyFont="1" applyFill="1" applyBorder="1" applyAlignment="1" applyProtection="1">
      <alignment horizontal="center" vertical="center" wrapText="1"/>
    </xf>
    <xf numFmtId="0" fontId="5" fillId="2" borderId="2" xfId="1" applyFont="1" applyFill="1" applyBorder="1" applyAlignment="1" applyProtection="1">
      <alignment vertical="center" wrapText="1"/>
    </xf>
    <xf numFmtId="0" fontId="5" fillId="0" borderId="10" xfId="1" applyNumberFormat="1" applyFont="1" applyFill="1" applyBorder="1" applyAlignment="1" applyProtection="1">
      <alignment horizontal="left" vertical="center" wrapText="1"/>
    </xf>
    <xf numFmtId="0" fontId="21" fillId="0" borderId="0" xfId="1" applyFont="1" applyFill="1" applyAlignment="1" applyProtection="1">
      <alignment vertical="center" wrapText="1"/>
    </xf>
    <xf numFmtId="49" fontId="5" fillId="4" borderId="2" xfId="1" applyNumberFormat="1" applyFont="1" applyFill="1" applyBorder="1" applyAlignment="1" applyProtection="1">
      <alignment horizontal="left" vertical="center" wrapText="1"/>
    </xf>
    <xf numFmtId="0" fontId="5" fillId="0" borderId="11" xfId="1" applyNumberFormat="1" applyFont="1" applyFill="1" applyBorder="1" applyAlignment="1" applyProtection="1">
      <alignment horizontal="left" vertical="center" wrapText="1" indent="6"/>
    </xf>
    <xf numFmtId="49" fontId="5" fillId="0" borderId="2" xfId="4" applyNumberFormat="1" applyFont="1" applyFill="1" applyBorder="1" applyAlignment="1" applyProtection="1">
      <alignment vertical="center" wrapText="1"/>
    </xf>
    <xf numFmtId="0" fontId="5" fillId="0" borderId="2" xfId="9" applyNumberFormat="1" applyFont="1" applyFill="1" applyBorder="1" applyAlignment="1" applyProtection="1">
      <alignment horizontal="center" vertical="center" wrapText="1"/>
    </xf>
    <xf numFmtId="4" fontId="3" fillId="0" borderId="2" xfId="9" applyNumberFormat="1" applyFont="1" applyFill="1" applyBorder="1" applyAlignment="1" applyProtection="1">
      <alignment horizontal="center" vertical="center" wrapText="1"/>
    </xf>
    <xf numFmtId="49" fontId="22" fillId="6" borderId="2" xfId="4" applyNumberFormat="1" applyFont="1" applyFill="1" applyBorder="1" applyAlignment="1" applyProtection="1">
      <alignment horizontal="center" vertical="center" wrapText="1"/>
      <protection locked="0"/>
    </xf>
    <xf numFmtId="0" fontId="5" fillId="0" borderId="12"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wrapText="1"/>
      <protection locked="0"/>
    </xf>
    <xf numFmtId="0" fontId="5" fillId="6" borderId="6" xfId="1" applyNumberFormat="1" applyFont="1" applyFill="1" applyBorder="1" applyAlignment="1" applyProtection="1">
      <alignment horizontal="left" vertical="center" wrapText="1"/>
      <protection locked="0"/>
    </xf>
    <xf numFmtId="0" fontId="5" fillId="6" borderId="1" xfId="1" applyNumberFormat="1" applyFont="1" applyFill="1" applyBorder="1" applyAlignment="1" applyProtection="1">
      <alignment horizontal="left" vertical="center" wrapText="1"/>
      <protection locked="0"/>
    </xf>
    <xf numFmtId="49" fontId="5" fillId="5" borderId="3" xfId="4" applyNumberFormat="1" applyFont="1" applyFill="1" applyBorder="1" applyAlignment="1" applyProtection="1">
      <alignment horizontal="left" vertical="center" wrapText="1"/>
      <protection locked="0"/>
    </xf>
    <xf numFmtId="49" fontId="5" fillId="5" borderId="6" xfId="4" applyNumberFormat="1" applyFont="1" applyFill="1" applyBorder="1" applyAlignment="1" applyProtection="1">
      <alignment horizontal="left" vertical="center" wrapText="1"/>
      <protection locked="0"/>
    </xf>
    <xf numFmtId="49" fontId="5" fillId="5" borderId="1" xfId="4" applyNumberFormat="1" applyFont="1" applyFill="1" applyBorder="1" applyAlignment="1" applyProtection="1">
      <alignment horizontal="left" vertical="center" wrapText="1"/>
      <protection locked="0"/>
    </xf>
    <xf numFmtId="0" fontId="10" fillId="3" borderId="2" xfId="4" applyNumberFormat="1" applyFont="1" applyFill="1" applyBorder="1" applyAlignment="1" applyProtection="1">
      <alignment horizontal="left" vertical="center" wrapText="1"/>
    </xf>
    <xf numFmtId="0" fontId="10" fillId="3" borderId="13" xfId="4" applyNumberFormat="1" applyFont="1" applyFill="1" applyBorder="1" applyAlignment="1" applyProtection="1">
      <alignment horizontal="left" vertical="center" wrapText="1"/>
    </xf>
    <xf numFmtId="0" fontId="10" fillId="3" borderId="6" xfId="4" applyNumberFormat="1" applyFont="1" applyFill="1" applyBorder="1" applyAlignment="1" applyProtection="1">
      <alignment horizontal="left" vertical="center" wrapText="1"/>
    </xf>
    <xf numFmtId="0" fontId="10" fillId="3" borderId="1" xfId="4" applyNumberFormat="1" applyFont="1" applyFill="1" applyBorder="1" applyAlignment="1" applyProtection="1">
      <alignment horizontal="left" vertical="center" wrapText="1"/>
    </xf>
    <xf numFmtId="0" fontId="5" fillId="0" borderId="0" xfId="3" applyFont="1" applyFill="1" applyBorder="1" applyAlignment="1" applyProtection="1">
      <alignment vertical="center" wrapText="1"/>
    </xf>
    <xf numFmtId="0" fontId="0" fillId="2" borderId="14" xfId="6" applyFont="1" applyFill="1" applyBorder="1" applyAlignment="1" applyProtection="1">
      <alignment horizontal="right" vertical="center" wrapText="1" indent="1"/>
    </xf>
    <xf numFmtId="0" fontId="0" fillId="0" borderId="14" xfId="0" applyNumberFormat="1" applyFill="1" applyBorder="1" applyAlignment="1" applyProtection="1">
      <alignment vertical="center"/>
    </xf>
    <xf numFmtId="0" fontId="5" fillId="3" borderId="14" xfId="4" applyNumberFormat="1" applyFont="1" applyFill="1" applyBorder="1" applyAlignment="1" applyProtection="1">
      <alignment horizontal="left" vertical="center" wrapText="1" indent="1"/>
    </xf>
    <xf numFmtId="0" fontId="0" fillId="2" borderId="14" xfId="6" applyFont="1" applyFill="1" applyBorder="1" applyAlignment="1" applyProtection="1">
      <alignment horizontal="center" vertical="center" wrapText="1"/>
    </xf>
    <xf numFmtId="0" fontId="5" fillId="0" borderId="14" xfId="3" applyFont="1" applyFill="1" applyBorder="1" applyAlignment="1" applyProtection="1">
      <alignment horizontal="right" vertical="center" wrapText="1"/>
    </xf>
    <xf numFmtId="0" fontId="20" fillId="0" borderId="14" xfId="9" applyNumberFormat="1" applyFill="1" applyBorder="1" applyAlignment="1" applyProtection="1">
      <alignment horizontal="left" vertical="center" wrapText="1"/>
    </xf>
    <xf numFmtId="0" fontId="3" fillId="0" borderId="14" xfId="4" applyNumberFormat="1" applyFont="1" applyFill="1" applyBorder="1" applyAlignment="1" applyProtection="1">
      <alignment horizontal="left" vertical="center" wrapText="1"/>
    </xf>
    <xf numFmtId="0" fontId="5" fillId="0" borderId="14" xfId="4" applyNumberFormat="1" applyFont="1" applyFill="1" applyBorder="1" applyAlignment="1" applyProtection="1">
      <alignment vertical="center" wrapText="1"/>
    </xf>
    <xf numFmtId="0" fontId="3" fillId="0" borderId="14" xfId="4" applyNumberFormat="1" applyFont="1" applyFill="1" applyBorder="1" applyAlignment="1" applyProtection="1">
      <alignment vertical="center" wrapText="1"/>
    </xf>
    <xf numFmtId="0" fontId="0" fillId="0" borderId="14" xfId="0" applyNumberFormat="1" applyFill="1" applyBorder="1" applyAlignment="1">
      <alignment vertical="center"/>
    </xf>
    <xf numFmtId="0" fontId="23" fillId="0" borderId="0" xfId="2" applyFont="1" applyFill="1" applyBorder="1" applyAlignment="1">
      <alignment horizontal="center" vertical="center" wrapText="1"/>
    </xf>
    <xf numFmtId="14" fontId="5" fillId="0" borderId="2" xfId="1" applyNumberFormat="1" applyFont="1" applyFill="1" applyBorder="1" applyAlignment="1" applyProtection="1">
      <alignment horizontal="center" vertical="center" wrapText="1"/>
    </xf>
  </cellXfs>
  <cellStyles count="10">
    <cellStyle name="Гиперссылка" xfId="9" builtinId="8"/>
    <cellStyle name="ЗаголовокСтолбца" xfId="5"/>
    <cellStyle name="Обычный" xfId="0" builtinId="0"/>
    <cellStyle name="Обычный 14" xfId="7"/>
    <cellStyle name="Обычный_BALANCE.WARM.2007YEAR(FACT)" xfId="8"/>
    <cellStyle name="Обычный_JKH.OPEN.INFO.HVS(v3.5)_цены161210" xfId="3"/>
    <cellStyle name="Обычный_SIMPLE_1_massive2" xfId="6"/>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38100</xdr:colOff>
      <xdr:row>38</xdr:row>
      <xdr:rowOff>0</xdr:rowOff>
    </xdr:from>
    <xdr:to>
      <xdr:col>39</xdr:col>
      <xdr:colOff>228600</xdr:colOff>
      <xdr:row>38</xdr:row>
      <xdr:rowOff>190500</xdr:rowOff>
    </xdr:to>
    <xdr:grpSp>
      <xdr:nvGrpSpPr>
        <xdr:cNvPr id="2" name="shCalendar" hidden="1"/>
        <xdr:cNvGrpSpPr>
          <a:grpSpLocks/>
        </xdr:cNvGrpSpPr>
      </xdr:nvGrpSpPr>
      <xdr:grpSpPr bwMode="auto">
        <a:xfrm>
          <a:off x="17526000" y="86582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77;&#1074;&#1090;&#1080;&#1085;&#1072;/Documents/&#1056;&#1048;%20&#1058;&#1072;&#1088;&#1080;&#1092;&#1099;%20&#1080;%20&#1094;&#1077;&#1085;&#1099;/FAS.JKH.OPEN.INFO.PRICE.V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ВО"/>
      <sheetName val="Форма 3.2 | Т-ВО"/>
      <sheetName val="Форма 1.0.1 | Т-транс"/>
      <sheetName val="Форма 3.2 | Т-транс"/>
      <sheetName val="Форма 1.0.1 | Т-подкл(инд)"/>
      <sheetName val="Форма 3.4 | Т-подкл(инд)"/>
      <sheetName val="Форма 1.0.1 | Т-подкл"/>
      <sheetName val="Форма 3.4 | Т-подкл"/>
      <sheetName val="Форма 1.0.1 | Форма 3.9"/>
      <sheetName val="Форма 3.9"/>
      <sheetName val="Форма 3.10"/>
      <sheetName val="Форма 1.0.2"/>
      <sheetName val="Сведения об изменении"/>
      <sheetName val="Форма 1.0.1 | Форма 3.10"/>
      <sheetName val="Комментарии"/>
      <sheetName val="Проверка"/>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et_union_hor"/>
      <sheetName val="REESTR_MO_FILTER"/>
      <sheetName val="REESTR_MO"/>
      <sheetName val="TEHSHEET"/>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7">
          <cell r="F7" t="str">
            <v>Чувашская республика</v>
          </cell>
        </row>
        <row r="15">
          <cell r="F15" t="str">
            <v>25.12.2018</v>
          </cell>
        </row>
        <row r="18">
          <cell r="F18" t="str">
            <v>Государственная служба Чувашской Республики по конкурентной политике и тарифам</v>
          </cell>
        </row>
        <row r="19">
          <cell r="F19" t="str">
            <v>06.12.2018</v>
          </cell>
        </row>
        <row r="20">
          <cell r="F20" t="str">
            <v>83-30/в</v>
          </cell>
        </row>
        <row r="21">
          <cell r="F21" t="str">
            <v>Официальный интернет портал правовой информации. Государственная система правровой информации</v>
          </cell>
        </row>
      </sheetData>
      <sheetData sheetId="4">
        <row r="13">
          <cell r="H13" t="str">
            <v>Моргаушский муниципальный район</v>
          </cell>
        </row>
        <row r="14">
          <cell r="R14" t="str">
            <v>Моргаушское (97632435)</v>
          </cell>
        </row>
        <row r="15">
          <cell r="R15" t="str">
            <v>Большесундырское (97632420)</v>
          </cell>
        </row>
        <row r="16">
          <cell r="R16" t="str">
            <v>Москакасинское (97632440)</v>
          </cell>
        </row>
      </sheetData>
      <sheetData sheetId="5">
        <row r="21">
          <cell r="F21" t="str">
            <v>Водоотведение</v>
          </cell>
          <cell r="J21" t="str">
            <v>Одноставочный тариф на водоотведение</v>
          </cell>
          <cell r="N21" t="str">
            <v>Моргаушский муниципальный район, Моргаушское (97632435);
Моргаушский муниципальный район, Большесундырское (97632420);
Моргаушский муниципальный район, Москакасинское (97632440);</v>
          </cell>
          <cell r="R21" t="str">
            <v>с. Моргауши</v>
          </cell>
        </row>
        <row r="22">
          <cell r="R22" t="str">
            <v>с. Большой Сундырь</v>
          </cell>
        </row>
        <row r="23">
          <cell r="R23" t="str">
            <v>д. Москакасы</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2">
          <cell r="R2" t="str">
            <v>организации-перепродавцы</v>
          </cell>
        </row>
        <row r="3">
          <cell r="R3" t="str">
            <v>бюджетные организации</v>
          </cell>
        </row>
        <row r="4">
          <cell r="R4" t="str">
            <v>население</v>
          </cell>
        </row>
        <row r="5">
          <cell r="R5" t="str">
            <v>прочие</v>
          </cell>
        </row>
        <row r="6">
          <cell r="R6" t="str">
            <v>без дифференциации</v>
          </cell>
        </row>
      </sheetData>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publication.pravo.gov.ru/Document/View/2101201812170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E1" workbookViewId="0">
      <selection activeCell="F2" sqref="F2:H2"/>
    </sheetView>
  </sheetViews>
  <sheetFormatPr defaultColWidth="10.5703125" defaultRowHeight="14.25"/>
  <cols>
    <col min="1" max="1" width="3.7109375" style="1" hidden="1" customWidth="1"/>
    <col min="2" max="4" width="3.7109375" style="2" hidden="1" customWidth="1"/>
    <col min="5" max="5" width="3.7109375" style="3" customWidth="1"/>
    <col min="6" max="6" width="9.7109375" style="4" customWidth="1"/>
    <col min="7" max="7" width="37.7109375" style="4" customWidth="1"/>
    <col min="8" max="8" width="66.85546875" style="4" customWidth="1"/>
    <col min="9" max="10" width="10.5703125" style="2"/>
    <col min="11" max="11" width="11.140625" style="2" customWidth="1"/>
    <col min="12" max="19" width="10.5703125" style="2"/>
    <col min="20" max="16384" width="10.5703125" style="4"/>
  </cols>
  <sheetData>
    <row r="1" spans="1:19">
      <c r="A1" s="1" t="s">
        <v>0</v>
      </c>
    </row>
    <row r="2" spans="1:19">
      <c r="F2" s="5" t="s">
        <v>1</v>
      </c>
      <c r="G2" s="6"/>
      <c r="H2" s="7"/>
    </row>
    <row r="4" spans="1:19" s="10" customFormat="1" ht="15">
      <c r="A4" s="9"/>
      <c r="B4" s="9"/>
      <c r="C4" s="9"/>
      <c r="D4" s="9"/>
      <c r="F4" s="11" t="s">
        <v>2</v>
      </c>
      <c r="G4" s="11"/>
      <c r="H4" s="11"/>
      <c r="I4" s="9"/>
      <c r="J4" s="9"/>
      <c r="K4" s="9"/>
      <c r="L4" s="9"/>
      <c r="M4" s="9"/>
      <c r="N4" s="9"/>
      <c r="O4" s="9"/>
      <c r="P4" s="9"/>
      <c r="Q4" s="9"/>
      <c r="R4" s="9"/>
      <c r="S4" s="9"/>
    </row>
    <row r="5" spans="1:19" s="10" customFormat="1" ht="15">
      <c r="A5" s="9"/>
      <c r="B5" s="9"/>
      <c r="C5" s="9"/>
      <c r="D5" s="9"/>
      <c r="F5" s="12" t="s">
        <v>4</v>
      </c>
      <c r="G5" s="13" t="s">
        <v>5</v>
      </c>
      <c r="H5" s="14" t="s">
        <v>6</v>
      </c>
      <c r="I5" s="9"/>
      <c r="J5" s="9"/>
      <c r="K5" s="9"/>
      <c r="L5" s="9"/>
      <c r="M5" s="9"/>
      <c r="N5" s="9"/>
      <c r="O5" s="9"/>
      <c r="P5" s="9"/>
      <c r="Q5" s="9"/>
      <c r="R5" s="9"/>
      <c r="S5" s="9"/>
    </row>
    <row r="6" spans="1:19" s="10" customFormat="1" ht="15">
      <c r="A6" s="9"/>
      <c r="B6" s="9"/>
      <c r="C6" s="9"/>
      <c r="D6" s="9"/>
      <c r="F6" s="15" t="s">
        <v>0</v>
      </c>
      <c r="G6" s="16">
        <v>2</v>
      </c>
      <c r="H6" s="17">
        <v>3</v>
      </c>
      <c r="I6" s="9">
        <v>4</v>
      </c>
      <c r="J6" s="9"/>
      <c r="K6" s="9"/>
      <c r="L6" s="9"/>
      <c r="M6" s="9"/>
      <c r="N6" s="9"/>
      <c r="O6" s="9"/>
      <c r="P6" s="9"/>
      <c r="Q6" s="9"/>
      <c r="R6" s="9"/>
      <c r="S6" s="9"/>
    </row>
    <row r="7" spans="1:19" s="10" customFormat="1" ht="18.75">
      <c r="A7" s="9"/>
      <c r="B7" s="9"/>
      <c r="C7" s="9"/>
      <c r="D7" s="9"/>
      <c r="F7" s="18">
        <v>1</v>
      </c>
      <c r="G7" s="19" t="s">
        <v>7</v>
      </c>
      <c r="H7" s="20" t="str">
        <f>IF(dateCh="","",dateCh)</f>
        <v>25.12.2018</v>
      </c>
      <c r="I7" s="22"/>
      <c r="J7" s="9"/>
      <c r="K7" s="9"/>
      <c r="L7" s="9"/>
      <c r="M7" s="9"/>
      <c r="N7" s="9"/>
      <c r="O7" s="9"/>
      <c r="P7" s="9"/>
      <c r="Q7" s="9"/>
      <c r="R7" s="9"/>
      <c r="S7" s="9"/>
    </row>
    <row r="8" spans="1:19" s="10" customFormat="1" ht="22.5">
      <c r="A8" s="23">
        <v>1</v>
      </c>
      <c r="B8" s="9"/>
      <c r="C8" s="9"/>
      <c r="D8" s="9"/>
      <c r="F8" s="18" t="s">
        <v>73</v>
      </c>
      <c r="G8" s="19" t="s">
        <v>8</v>
      </c>
      <c r="H8" s="20" t="str">
        <f>IF('[1]Перечень тарифов'!R21="","наименование отсутствует","" &amp; '[1]Перечень тарифов'!R21 &amp; "")</f>
        <v>с. Моргауши</v>
      </c>
      <c r="I8" s="22"/>
      <c r="J8" s="9"/>
      <c r="K8" s="9"/>
      <c r="L8" s="9"/>
      <c r="M8" s="9"/>
      <c r="N8" s="9"/>
      <c r="O8" s="9"/>
      <c r="P8" s="9"/>
      <c r="Q8" s="9"/>
      <c r="R8" s="9"/>
      <c r="S8" s="9"/>
    </row>
    <row r="9" spans="1:19" s="10" customFormat="1" ht="22.5">
      <c r="A9" s="23"/>
      <c r="B9" s="9"/>
      <c r="C9" s="9"/>
      <c r="D9" s="9"/>
      <c r="F9" s="18" t="s">
        <v>74</v>
      </c>
      <c r="G9" s="19" t="s">
        <v>9</v>
      </c>
      <c r="H9" s="20" t="str">
        <f>IF('[1]Перечень тарифов'!F21="","наименование отсутствует","" &amp; '[1]Перечень тарифов'!F21 &amp; "")</f>
        <v>Водоотведение</v>
      </c>
      <c r="I9" s="22"/>
      <c r="J9" s="9"/>
      <c r="K9" s="9"/>
      <c r="L9" s="9"/>
      <c r="M9" s="9"/>
      <c r="N9" s="9"/>
      <c r="O9" s="9"/>
      <c r="P9" s="9"/>
      <c r="Q9" s="9"/>
      <c r="R9" s="9"/>
      <c r="S9" s="9"/>
    </row>
    <row r="10" spans="1:19" s="10" customFormat="1" ht="22.5">
      <c r="A10" s="23"/>
      <c r="B10" s="9"/>
      <c r="C10" s="9"/>
      <c r="D10" s="9"/>
      <c r="F10" s="18" t="s">
        <v>75</v>
      </c>
      <c r="G10" s="19" t="s">
        <v>10</v>
      </c>
      <c r="H10" s="14" t="s">
        <v>11</v>
      </c>
      <c r="I10" s="22"/>
      <c r="J10" s="9"/>
      <c r="K10" s="9"/>
      <c r="L10" s="9"/>
      <c r="M10" s="9"/>
      <c r="N10" s="9"/>
      <c r="O10" s="9"/>
      <c r="P10" s="9"/>
      <c r="Q10" s="9"/>
      <c r="R10" s="9"/>
      <c r="S10" s="9"/>
    </row>
    <row r="11" spans="1:19" s="10" customFormat="1" ht="18.75">
      <c r="A11" s="23"/>
      <c r="B11" s="23">
        <v>1</v>
      </c>
      <c r="C11" s="24"/>
      <c r="D11" s="24"/>
      <c r="F11" s="18" t="s">
        <v>76</v>
      </c>
      <c r="G11" s="25" t="s">
        <v>12</v>
      </c>
      <c r="H11" s="20" t="str">
        <f>IF(region_name="","",region_name)</f>
        <v>Чувашская республика</v>
      </c>
      <c r="I11" s="22"/>
      <c r="J11" s="9"/>
      <c r="K11" s="9"/>
      <c r="L11" s="9"/>
      <c r="M11" s="9"/>
      <c r="N11" s="9"/>
      <c r="O11" s="9"/>
      <c r="P11" s="9"/>
      <c r="Q11" s="9"/>
      <c r="R11" s="9"/>
      <c r="S11" s="9"/>
    </row>
    <row r="12" spans="1:19" s="10" customFormat="1" ht="18.75">
      <c r="A12" s="23"/>
      <c r="B12" s="23"/>
      <c r="C12" s="23">
        <v>1</v>
      </c>
      <c r="D12" s="24"/>
      <c r="F12" s="18" t="s">
        <v>78</v>
      </c>
      <c r="G12" s="26" t="s">
        <v>13</v>
      </c>
      <c r="H12" s="20" t="str">
        <f>IF([1]Территории!H13="","","" &amp; [1]Территории!H13 &amp; "")</f>
        <v>Моргаушский муниципальный район</v>
      </c>
      <c r="I12" s="22"/>
      <c r="J12" s="9"/>
      <c r="K12" s="9"/>
      <c r="L12" s="9"/>
      <c r="M12" s="9"/>
      <c r="N12" s="9"/>
      <c r="O12" s="9"/>
      <c r="P12" s="9"/>
      <c r="Q12" s="9"/>
      <c r="R12" s="9"/>
      <c r="S12" s="9"/>
    </row>
    <row r="13" spans="1:19" s="10" customFormat="1" ht="18.75" customHeight="1">
      <c r="A13" s="23"/>
      <c r="B13" s="23"/>
      <c r="C13" s="23"/>
      <c r="D13" s="24">
        <v>1</v>
      </c>
      <c r="F13" s="18" t="s">
        <v>79</v>
      </c>
      <c r="G13" s="27" t="s">
        <v>14</v>
      </c>
      <c r="H13" s="20" t="str">
        <f>IF([1]Территории!R14="","","" &amp; [1]Территории!R14 &amp; "")</f>
        <v>Моргаушское (97632435)</v>
      </c>
      <c r="I13" s="22"/>
      <c r="J13" s="9"/>
      <c r="K13" s="9"/>
      <c r="L13" s="9"/>
      <c r="M13" s="9"/>
      <c r="N13" s="9"/>
      <c r="O13" s="9"/>
      <c r="P13" s="9"/>
      <c r="Q13" s="9"/>
      <c r="R13" s="9"/>
      <c r="S13" s="9"/>
    </row>
    <row r="14" spans="1:19" s="10" customFormat="1" ht="18.75">
      <c r="A14" s="23"/>
      <c r="B14" s="23"/>
      <c r="C14" s="23"/>
      <c r="D14" s="24">
        <v>2</v>
      </c>
      <c r="F14" s="18" t="s">
        <v>80</v>
      </c>
      <c r="G14" s="27" t="s">
        <v>14</v>
      </c>
      <c r="H14" s="20" t="str">
        <f>IF([1]Территории!R15="","","" &amp; [1]Территории!R15 &amp; "")</f>
        <v>Большесундырское (97632420)</v>
      </c>
      <c r="I14" s="22"/>
      <c r="J14" s="9"/>
      <c r="K14" s="9"/>
      <c r="L14" s="9"/>
      <c r="M14" s="9"/>
      <c r="N14" s="9"/>
      <c r="O14" s="9"/>
      <c r="P14" s="9"/>
      <c r="Q14" s="9"/>
      <c r="R14" s="9"/>
      <c r="S14" s="9"/>
    </row>
    <row r="15" spans="1:19" s="10" customFormat="1" ht="18.75">
      <c r="A15" s="23"/>
      <c r="B15" s="23"/>
      <c r="C15" s="23"/>
      <c r="D15" s="24">
        <v>3</v>
      </c>
      <c r="F15" s="18" t="s">
        <v>81</v>
      </c>
      <c r="G15" s="27" t="s">
        <v>14</v>
      </c>
      <c r="H15" s="20" t="str">
        <f>IF([1]Территории!R16="","","" &amp; [1]Территории!R16 &amp; "")</f>
        <v>Москакасинское (97632440)</v>
      </c>
      <c r="I15" s="22"/>
      <c r="J15" s="9"/>
      <c r="K15" s="9"/>
      <c r="L15" s="9"/>
      <c r="M15" s="9"/>
      <c r="N15" s="9"/>
      <c r="O15" s="9"/>
      <c r="P15" s="9"/>
      <c r="Q15" s="9"/>
      <c r="R15" s="9"/>
      <c r="S15" s="9"/>
    </row>
    <row r="16" spans="1:19" s="10" customFormat="1" ht="22.5">
      <c r="A16" s="23">
        <v>2</v>
      </c>
      <c r="B16" s="9"/>
      <c r="C16" s="9"/>
      <c r="D16" s="9"/>
      <c r="F16" s="18" t="s">
        <v>77</v>
      </c>
      <c r="G16" s="19" t="s">
        <v>8</v>
      </c>
      <c r="H16" s="20" t="str">
        <f>IF('[1]Перечень тарифов'!R22="","наименование отсутствует","" &amp; '[1]Перечень тарифов'!R22 &amp; "")</f>
        <v>с. Большой Сундырь</v>
      </c>
      <c r="I16" s="22"/>
      <c r="J16" s="9"/>
      <c r="K16" s="9"/>
      <c r="L16" s="9"/>
      <c r="M16" s="9"/>
      <c r="N16" s="9"/>
      <c r="O16" s="9"/>
      <c r="P16" s="9"/>
      <c r="Q16" s="9"/>
      <c r="R16" s="9"/>
      <c r="S16" s="9"/>
    </row>
    <row r="17" spans="1:19" s="10" customFormat="1" ht="22.5">
      <c r="A17" s="23"/>
      <c r="B17" s="9"/>
      <c r="C17" s="9"/>
      <c r="D17" s="9"/>
      <c r="F17" s="18" t="s">
        <v>82</v>
      </c>
      <c r="G17" s="19" t="s">
        <v>9</v>
      </c>
      <c r="H17" s="20" t="str">
        <f>IF('[1]Перечень тарифов'!F21="","наименование отсутствует","" &amp; '[1]Перечень тарифов'!F21 &amp; "")</f>
        <v>Водоотведение</v>
      </c>
      <c r="I17" s="22"/>
      <c r="J17" s="9"/>
      <c r="K17" s="9"/>
      <c r="L17" s="9"/>
      <c r="M17" s="9"/>
      <c r="N17" s="9"/>
      <c r="O17" s="9"/>
      <c r="P17" s="9"/>
      <c r="Q17" s="9"/>
      <c r="R17" s="9"/>
      <c r="S17" s="9"/>
    </row>
    <row r="18" spans="1:19" s="10" customFormat="1" ht="22.5">
      <c r="A18" s="23"/>
      <c r="B18" s="9"/>
      <c r="C18" s="9"/>
      <c r="D18" s="9"/>
      <c r="F18" s="18" t="s">
        <v>83</v>
      </c>
      <c r="G18" s="19" t="s">
        <v>10</v>
      </c>
      <c r="H18" s="14" t="s">
        <v>11</v>
      </c>
      <c r="I18" s="22"/>
      <c r="J18" s="9"/>
      <c r="K18" s="9"/>
      <c r="L18" s="9"/>
      <c r="M18" s="9"/>
      <c r="N18" s="9"/>
      <c r="O18" s="9"/>
      <c r="P18" s="9"/>
      <c r="Q18" s="9"/>
      <c r="R18" s="9"/>
      <c r="S18" s="9"/>
    </row>
    <row r="19" spans="1:19" s="10" customFormat="1" ht="18.75">
      <c r="A19" s="23"/>
      <c r="B19" s="23">
        <v>1</v>
      </c>
      <c r="C19" s="24"/>
      <c r="D19" s="24"/>
      <c r="F19" s="18" t="s">
        <v>84</v>
      </c>
      <c r="G19" s="25" t="s">
        <v>12</v>
      </c>
      <c r="H19" s="20" t="str">
        <f>IF(region_name="","",region_name)</f>
        <v>Чувашская республика</v>
      </c>
      <c r="I19" s="22"/>
      <c r="J19" s="9"/>
      <c r="K19" s="9"/>
      <c r="L19" s="9"/>
      <c r="M19" s="9"/>
      <c r="N19" s="9"/>
      <c r="O19" s="9"/>
      <c r="P19" s="9"/>
      <c r="Q19" s="9"/>
      <c r="R19" s="9"/>
      <c r="S19" s="9"/>
    </row>
    <row r="20" spans="1:19" s="10" customFormat="1" ht="18.75">
      <c r="A20" s="23"/>
      <c r="B20" s="23"/>
      <c r="C20" s="23">
        <v>1</v>
      </c>
      <c r="D20" s="24"/>
      <c r="F20" s="18" t="s">
        <v>85</v>
      </c>
      <c r="G20" s="26" t="s">
        <v>13</v>
      </c>
      <c r="H20" s="20" t="str">
        <f>IF([1]Территории!H13="","","" &amp; [1]Территории!H13 &amp; "")</f>
        <v>Моргаушский муниципальный район</v>
      </c>
      <c r="I20" s="22"/>
      <c r="J20" s="9"/>
      <c r="K20" s="9"/>
      <c r="L20" s="9"/>
      <c r="M20" s="9"/>
      <c r="N20" s="9"/>
      <c r="O20" s="9"/>
      <c r="P20" s="9"/>
      <c r="Q20" s="9"/>
      <c r="R20" s="9"/>
      <c r="S20" s="9"/>
    </row>
    <row r="21" spans="1:19" s="10" customFormat="1" ht="18.75" customHeight="1">
      <c r="A21" s="23"/>
      <c r="B21" s="23"/>
      <c r="C21" s="23"/>
      <c r="D21" s="24">
        <v>1</v>
      </c>
      <c r="F21" s="18" t="s">
        <v>86</v>
      </c>
      <c r="G21" s="27" t="s">
        <v>14</v>
      </c>
      <c r="H21" s="20" t="str">
        <f>IF([1]Территории!R14="","","" &amp; [1]Территории!R14 &amp; "")</f>
        <v>Моргаушское (97632435)</v>
      </c>
      <c r="I21" s="22"/>
      <c r="J21" s="9"/>
      <c r="K21" s="9"/>
      <c r="L21" s="9"/>
      <c r="M21" s="9"/>
      <c r="N21" s="9"/>
      <c r="O21" s="9"/>
      <c r="P21" s="9"/>
      <c r="Q21" s="9"/>
      <c r="R21" s="9"/>
      <c r="S21" s="9"/>
    </row>
    <row r="22" spans="1:19" s="10" customFormat="1" ht="18.75">
      <c r="A22" s="23"/>
      <c r="B22" s="23"/>
      <c r="C22" s="23"/>
      <c r="D22" s="24">
        <v>2</v>
      </c>
      <c r="F22" s="18" t="s">
        <v>87</v>
      </c>
      <c r="G22" s="27" t="s">
        <v>14</v>
      </c>
      <c r="H22" s="20" t="str">
        <f>IF([1]Территории!R15="","","" &amp; [1]Территории!R15 &amp; "")</f>
        <v>Большесундырское (97632420)</v>
      </c>
      <c r="I22" s="22"/>
      <c r="J22" s="9"/>
      <c r="K22" s="9"/>
      <c r="L22" s="9"/>
      <c r="M22" s="9"/>
      <c r="N22" s="9"/>
      <c r="O22" s="9"/>
      <c r="P22" s="9"/>
      <c r="Q22" s="9"/>
      <c r="R22" s="9"/>
      <c r="S22" s="9"/>
    </row>
    <row r="23" spans="1:19" s="10" customFormat="1" ht="18.75">
      <c r="A23" s="23"/>
      <c r="B23" s="23"/>
      <c r="C23" s="23"/>
      <c r="D23" s="24">
        <v>3</v>
      </c>
      <c r="F23" s="18" t="s">
        <v>88</v>
      </c>
      <c r="G23" s="27" t="s">
        <v>14</v>
      </c>
      <c r="H23" s="20" t="str">
        <f>IF([1]Территории!R16="","","" &amp; [1]Территории!R16 &amp; "")</f>
        <v>Москакасинское (97632440)</v>
      </c>
      <c r="I23" s="22"/>
      <c r="J23" s="9"/>
      <c r="K23" s="9"/>
      <c r="L23" s="9"/>
      <c r="M23" s="9"/>
      <c r="N23" s="9"/>
      <c r="O23" s="9"/>
      <c r="P23" s="9"/>
      <c r="Q23" s="9"/>
      <c r="R23" s="9"/>
      <c r="S23" s="9"/>
    </row>
    <row r="24" spans="1:19" s="10" customFormat="1" ht="22.5">
      <c r="A24" s="23">
        <v>3</v>
      </c>
      <c r="B24" s="9"/>
      <c r="C24" s="9"/>
      <c r="D24" s="9"/>
      <c r="F24" s="18" t="s">
        <v>89</v>
      </c>
      <c r="G24" s="19" t="s">
        <v>8</v>
      </c>
      <c r="H24" s="20" t="str">
        <f>IF('[1]Перечень тарифов'!R23="","наименование отсутствует","" &amp; '[1]Перечень тарифов'!R23 &amp; "")</f>
        <v>д. Москакасы</v>
      </c>
      <c r="I24" s="22"/>
      <c r="J24" s="9"/>
      <c r="K24" s="9"/>
      <c r="L24" s="9"/>
      <c r="M24" s="9"/>
      <c r="N24" s="9"/>
      <c r="O24" s="9"/>
      <c r="P24" s="9"/>
      <c r="Q24" s="9"/>
      <c r="R24" s="9"/>
      <c r="S24" s="9"/>
    </row>
    <row r="25" spans="1:19" s="10" customFormat="1" ht="22.5">
      <c r="A25" s="23"/>
      <c r="B25" s="9"/>
      <c r="C25" s="9"/>
      <c r="D25" s="9"/>
      <c r="F25" s="18" t="s">
        <v>90</v>
      </c>
      <c r="G25" s="19" t="s">
        <v>9</v>
      </c>
      <c r="H25" s="20" t="str">
        <f>IF('[1]Перечень тарифов'!F21="","наименование отсутствует","" &amp; '[1]Перечень тарифов'!F21 &amp; "")</f>
        <v>Водоотведение</v>
      </c>
      <c r="I25" s="22"/>
      <c r="J25" s="9"/>
      <c r="K25" s="9"/>
      <c r="L25" s="9"/>
      <c r="M25" s="9"/>
      <c r="N25" s="9"/>
      <c r="O25" s="9"/>
      <c r="P25" s="9"/>
      <c r="Q25" s="9"/>
      <c r="R25" s="9"/>
      <c r="S25" s="9"/>
    </row>
    <row r="26" spans="1:19" s="10" customFormat="1" ht="22.5">
      <c r="A26" s="23"/>
      <c r="B26" s="9"/>
      <c r="C26" s="9"/>
      <c r="D26" s="9"/>
      <c r="F26" s="18" t="s">
        <v>91</v>
      </c>
      <c r="G26" s="19" t="s">
        <v>10</v>
      </c>
      <c r="H26" s="14" t="s">
        <v>11</v>
      </c>
      <c r="I26" s="22"/>
      <c r="J26" s="9"/>
      <c r="K26" s="9"/>
      <c r="L26" s="9"/>
      <c r="M26" s="9"/>
      <c r="N26" s="9"/>
      <c r="O26" s="9"/>
      <c r="P26" s="9"/>
      <c r="Q26" s="9"/>
      <c r="R26" s="9"/>
      <c r="S26" s="9"/>
    </row>
    <row r="27" spans="1:19" s="10" customFormat="1" ht="18.75">
      <c r="A27" s="23"/>
      <c r="B27" s="23">
        <v>1</v>
      </c>
      <c r="C27" s="24"/>
      <c r="D27" s="24"/>
      <c r="F27" s="122" t="s">
        <v>92</v>
      </c>
      <c r="G27" s="25" t="s">
        <v>12</v>
      </c>
      <c r="H27" s="20" t="str">
        <f>IF(region_name="","",region_name)</f>
        <v>Чувашская республика</v>
      </c>
      <c r="I27" s="22"/>
      <c r="J27" s="9"/>
      <c r="K27" s="9"/>
      <c r="L27" s="9"/>
      <c r="M27" s="9"/>
      <c r="N27" s="9"/>
      <c r="O27" s="9"/>
      <c r="P27" s="9"/>
      <c r="Q27" s="9"/>
      <c r="R27" s="9"/>
      <c r="S27" s="9"/>
    </row>
    <row r="28" spans="1:19" s="10" customFormat="1" ht="18.75">
      <c r="A28" s="23"/>
      <c r="B28" s="23"/>
      <c r="C28" s="23">
        <v>1</v>
      </c>
      <c r="D28" s="24"/>
      <c r="F28" s="18" t="s">
        <v>93</v>
      </c>
      <c r="G28" s="26" t="s">
        <v>13</v>
      </c>
      <c r="H28" s="20" t="str">
        <f>IF([1]Территории!H13="","","" &amp; [1]Территории!H13 &amp; "")</f>
        <v>Моргаушский муниципальный район</v>
      </c>
      <c r="I28" s="22"/>
      <c r="J28" s="9"/>
      <c r="K28" s="9"/>
      <c r="L28" s="9"/>
      <c r="M28" s="9"/>
      <c r="N28" s="9"/>
      <c r="O28" s="9"/>
      <c r="P28" s="9"/>
      <c r="Q28" s="9"/>
      <c r="R28" s="9"/>
      <c r="S28" s="9"/>
    </row>
    <row r="29" spans="1:19" s="10" customFormat="1" ht="18.75" customHeight="1">
      <c r="A29" s="23"/>
      <c r="B29" s="23"/>
      <c r="C29" s="23"/>
      <c r="D29" s="24">
        <v>1</v>
      </c>
      <c r="F29" s="18" t="s">
        <v>94</v>
      </c>
      <c r="G29" s="27" t="s">
        <v>14</v>
      </c>
      <c r="H29" s="20" t="str">
        <f>IF([1]Территории!R14="","","" &amp; [1]Территории!R14 &amp; "")</f>
        <v>Моргаушское (97632435)</v>
      </c>
      <c r="I29" s="22"/>
      <c r="J29" s="9"/>
      <c r="K29" s="9"/>
      <c r="L29" s="9"/>
      <c r="M29" s="9"/>
      <c r="N29" s="9"/>
      <c r="O29" s="9"/>
      <c r="P29" s="9"/>
      <c r="Q29" s="9"/>
      <c r="R29" s="9"/>
      <c r="S29" s="9"/>
    </row>
    <row r="30" spans="1:19" s="10" customFormat="1" ht="18.75">
      <c r="A30" s="23"/>
      <c r="B30" s="23"/>
      <c r="C30" s="23"/>
      <c r="D30" s="24">
        <v>2</v>
      </c>
      <c r="F30" s="18" t="s">
        <v>95</v>
      </c>
      <c r="G30" s="27" t="s">
        <v>14</v>
      </c>
      <c r="H30" s="20" t="str">
        <f>IF([1]Территории!R15="","","" &amp; [1]Территории!R15 &amp; "")</f>
        <v>Большесундырское (97632420)</v>
      </c>
      <c r="I30" s="22"/>
      <c r="J30" s="9"/>
      <c r="K30" s="9"/>
      <c r="L30" s="9"/>
      <c r="M30" s="9"/>
      <c r="N30" s="9"/>
      <c r="O30" s="9"/>
      <c r="P30" s="9"/>
      <c r="Q30" s="9"/>
      <c r="R30" s="9"/>
      <c r="S30" s="9"/>
    </row>
    <row r="31" spans="1:19" s="10" customFormat="1" ht="18.75">
      <c r="A31" s="23"/>
      <c r="B31" s="23"/>
      <c r="C31" s="23"/>
      <c r="D31" s="24">
        <v>3</v>
      </c>
      <c r="F31" s="18" t="s">
        <v>96</v>
      </c>
      <c r="G31" s="27" t="s">
        <v>14</v>
      </c>
      <c r="H31" s="20" t="str">
        <f>IF([1]Территории!R16="","","" &amp; [1]Территории!R16 &amp; "")</f>
        <v>Москакасинское (97632440)</v>
      </c>
      <c r="I31" s="22"/>
      <c r="J31" s="9"/>
      <c r="K31" s="9"/>
      <c r="L31" s="9"/>
      <c r="M31" s="9"/>
      <c r="N31" s="9"/>
      <c r="O31" s="9"/>
      <c r="P31" s="9"/>
      <c r="Q31" s="9"/>
      <c r="R31" s="9"/>
      <c r="S31" s="9"/>
    </row>
    <row r="32" spans="1:19" s="29" customFormat="1" ht="15">
      <c r="A32" s="28"/>
      <c r="B32" s="28"/>
      <c r="C32" s="28"/>
      <c r="D32" s="28"/>
      <c r="F32" s="30"/>
      <c r="G32" s="31"/>
      <c r="H32" s="32"/>
      <c r="I32" s="28"/>
      <c r="J32" s="28"/>
      <c r="K32" s="28"/>
      <c r="L32" s="28"/>
      <c r="M32" s="28"/>
      <c r="N32" s="28"/>
      <c r="O32" s="28"/>
      <c r="P32" s="28"/>
      <c r="Q32" s="28"/>
      <c r="R32" s="28"/>
      <c r="S32" s="28"/>
    </row>
    <row r="33" spans="1:19" s="29" customFormat="1" ht="15">
      <c r="A33" s="28"/>
      <c r="B33" s="28"/>
      <c r="C33" s="28"/>
      <c r="D33" s="28"/>
      <c r="F33" s="33"/>
      <c r="G33" s="34" t="s">
        <v>15</v>
      </c>
      <c r="H33" s="34"/>
      <c r="I33" s="28"/>
      <c r="J33" s="28"/>
      <c r="K33" s="28"/>
      <c r="L33" s="28"/>
      <c r="M33" s="28"/>
      <c r="N33" s="28"/>
      <c r="O33" s="28"/>
      <c r="P33" s="28"/>
      <c r="Q33" s="28"/>
      <c r="R33" s="28"/>
      <c r="S33" s="28"/>
    </row>
  </sheetData>
  <mergeCells count="12">
    <mergeCell ref="G33:H33"/>
    <mergeCell ref="A16:A23"/>
    <mergeCell ref="B19:B23"/>
    <mergeCell ref="C20:C23"/>
    <mergeCell ref="A24:A31"/>
    <mergeCell ref="B27:B31"/>
    <mergeCell ref="C28:C31"/>
    <mergeCell ref="F2:H2"/>
    <mergeCell ref="F4:H4"/>
    <mergeCell ref="A8:A15"/>
    <mergeCell ref="B11:B15"/>
    <mergeCell ref="C12:C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5"/>
  <sheetViews>
    <sheetView tabSelected="1" topLeftCell="I4" workbookViewId="0">
      <selection activeCell="M5" sqref="M5:AF5"/>
    </sheetView>
  </sheetViews>
  <sheetFormatPr defaultColWidth="10.5703125" defaultRowHeight="14.25"/>
  <cols>
    <col min="1" max="6" width="10.5703125" style="4" hidden="1" customWidth="1"/>
    <col min="7" max="8" width="9.140625" style="36" hidden="1" customWidth="1"/>
    <col min="9" max="9" width="0.42578125" style="36" customWidth="1"/>
    <col min="10" max="11" width="3.7109375" style="3" hidden="1" customWidth="1"/>
    <col min="12" max="12" width="12.7109375" style="4" customWidth="1"/>
    <col min="13" max="13" width="47.42578125" style="4" customWidth="1"/>
    <col min="14" max="14" width="1.7109375" style="4" hidden="1" customWidth="1"/>
    <col min="15" max="15" width="20.7109375" style="4" customWidth="1"/>
    <col min="16" max="17" width="23.7109375" style="4" hidden="1" customWidth="1"/>
    <col min="18" max="18" width="11.7109375" style="4" customWidth="1"/>
    <col min="19" max="19" width="3.7109375" style="4" customWidth="1"/>
    <col min="20" max="20" width="11.7109375" style="4" customWidth="1"/>
    <col min="21" max="21" width="8.5703125" style="4" customWidth="1"/>
    <col min="22" max="22" width="20.7109375" style="4" customWidth="1"/>
    <col min="23" max="24" width="23.7109375" style="4" hidden="1" customWidth="1"/>
    <col min="25" max="25" width="11.7109375" style="4" customWidth="1"/>
    <col min="26" max="26" width="3.7109375" style="4" customWidth="1"/>
    <col min="27" max="27" width="11.7109375" style="4" customWidth="1"/>
    <col min="28" max="28" width="8.5703125" style="4" customWidth="1"/>
    <col min="29" max="29" width="20.7109375" style="4" customWidth="1"/>
    <col min="30" max="31" width="23.7109375" style="4" hidden="1" customWidth="1"/>
    <col min="32" max="32" width="11.7109375" style="4" customWidth="1"/>
    <col min="33" max="33" width="3.7109375" style="4" customWidth="1"/>
    <col min="34" max="34" width="11.7109375" style="4" customWidth="1"/>
    <col min="35" max="35" width="8.5703125" style="4" customWidth="1"/>
    <col min="36" max="36" width="20.7109375" style="4" customWidth="1"/>
    <col min="37" max="38" width="23.7109375" style="4" hidden="1" customWidth="1"/>
    <col min="39" max="39" width="11.7109375" style="4" customWidth="1"/>
    <col min="40" max="40" width="3.7109375" style="4" customWidth="1"/>
    <col min="41" max="41" width="11.7109375" style="4" customWidth="1"/>
    <col min="42" max="42" width="8.5703125" style="4" customWidth="1"/>
    <col min="43" max="43" width="20.7109375" style="4" customWidth="1"/>
    <col min="44" max="45" width="23.7109375" style="4" hidden="1" customWidth="1"/>
    <col min="46" max="46" width="11.7109375" style="4" customWidth="1"/>
    <col min="47" max="47" width="3.7109375" style="4" customWidth="1"/>
    <col min="48" max="48" width="11.7109375" style="4" customWidth="1"/>
    <col min="49" max="49" width="8.5703125" style="4" customWidth="1"/>
    <col min="50" max="50" width="20.7109375" style="4" customWidth="1"/>
    <col min="51" max="52" width="23.7109375" style="4" hidden="1" customWidth="1"/>
    <col min="53" max="53" width="11.7109375" style="4" customWidth="1"/>
    <col min="54" max="54" width="3.7109375" style="4" customWidth="1"/>
    <col min="55" max="55" width="11.7109375" style="4" customWidth="1"/>
    <col min="56" max="56" width="8.5703125" style="4" customWidth="1"/>
    <col min="57" max="57" width="20.7109375" style="4" customWidth="1"/>
    <col min="58" max="59" width="23.7109375" style="4" hidden="1" customWidth="1"/>
    <col min="60" max="60" width="11.7109375" style="4" customWidth="1"/>
    <col min="61" max="61" width="3.7109375" style="4" customWidth="1"/>
    <col min="62" max="62" width="11.7109375" style="4" customWidth="1"/>
    <col min="63" max="63" width="8.5703125" style="4" customWidth="1"/>
    <col min="64" max="64" width="20.7109375" style="4" customWidth="1"/>
    <col min="65" max="66" width="23.7109375" style="4" hidden="1" customWidth="1"/>
    <col min="67" max="67" width="11.7109375" style="4" customWidth="1"/>
    <col min="68" max="68" width="3.7109375" style="4" customWidth="1"/>
    <col min="69" max="69" width="11.7109375" style="4" customWidth="1"/>
    <col min="70" max="70" width="8.5703125" style="4" customWidth="1"/>
    <col min="71" max="71" width="20.7109375" style="4" customWidth="1"/>
    <col min="72" max="73" width="23.7109375" style="4" hidden="1" customWidth="1"/>
    <col min="74" max="74" width="11.7109375" style="4" customWidth="1"/>
    <col min="75" max="75" width="3.7109375" style="4" customWidth="1"/>
    <col min="76" max="76" width="11.7109375" style="4" customWidth="1"/>
    <col min="77" max="77" width="8.5703125" style="4" customWidth="1"/>
    <col min="78" max="78" width="20.7109375" style="4" customWidth="1"/>
    <col min="79" max="80" width="23.7109375" style="4" hidden="1" customWidth="1"/>
    <col min="81" max="81" width="11.7109375" style="4" customWidth="1"/>
    <col min="82" max="82" width="3.7109375" style="4" customWidth="1"/>
    <col min="83" max="83" width="11.7109375" style="4" customWidth="1"/>
    <col min="84" max="84" width="8.5703125" style="4" hidden="1" customWidth="1"/>
    <col min="85" max="85" width="4.7109375" style="4" customWidth="1"/>
    <col min="86" max="86" width="115.7109375" style="4" customWidth="1"/>
    <col min="87" max="88" width="10.5703125" style="2"/>
    <col min="89" max="89" width="11.140625" style="2" customWidth="1"/>
    <col min="90" max="97" width="10.5703125" style="2"/>
    <col min="98" max="16384" width="10.5703125" style="4"/>
  </cols>
  <sheetData>
    <row r="1" spans="7:97" hidden="1"/>
    <row r="2" spans="7:97" hidden="1"/>
    <row r="3" spans="7:97" hidden="1"/>
    <row r="4" spans="7:97" ht="3" customHeight="1">
      <c r="J4" s="37"/>
      <c r="K4" s="37"/>
      <c r="L4" s="38"/>
      <c r="M4" s="38"/>
      <c r="N4" s="38"/>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row>
    <row r="5" spans="7:97" ht="24.95" customHeight="1">
      <c r="J5" s="37"/>
      <c r="K5" s="37"/>
      <c r="M5" s="121" t="s">
        <v>71</v>
      </c>
      <c r="N5" s="121"/>
      <c r="O5" s="121"/>
      <c r="P5" s="121"/>
      <c r="Q5" s="121"/>
      <c r="R5" s="121"/>
      <c r="S5" s="121"/>
      <c r="T5" s="121"/>
      <c r="U5" s="121"/>
      <c r="V5" s="121"/>
      <c r="W5" s="121"/>
      <c r="X5" s="121"/>
      <c r="Y5" s="121"/>
      <c r="Z5" s="121"/>
      <c r="AA5" s="121"/>
      <c r="AB5" s="121"/>
      <c r="AC5" s="121"/>
      <c r="AD5" s="121"/>
      <c r="AE5" s="121"/>
      <c r="AF5" s="121"/>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8"/>
    </row>
    <row r="6" spans="7:97" s="29" customFormat="1" ht="3" customHeight="1">
      <c r="G6" s="41"/>
      <c r="H6" s="41"/>
      <c r="L6" s="33"/>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35"/>
      <c r="CI6" s="28"/>
      <c r="CJ6" s="28"/>
      <c r="CK6" s="28"/>
      <c r="CL6" s="28"/>
      <c r="CM6" s="28"/>
      <c r="CN6" s="28"/>
      <c r="CO6" s="28"/>
      <c r="CP6" s="28"/>
      <c r="CQ6" s="28"/>
      <c r="CR6" s="28"/>
      <c r="CS6" s="28"/>
    </row>
    <row r="7" spans="7:97" s="29" customFormat="1" ht="30">
      <c r="G7" s="41"/>
      <c r="H7" s="41"/>
      <c r="L7" s="33"/>
      <c r="M7" s="111"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112"/>
      <c r="O7" s="113" t="str">
        <f>IF(NameOrPr_ch="",IF(NameOrPr="","",NameOrPr),NameOrPr_ch)</f>
        <v>Государственная служба Чувашской Республики по конкурентной политике и тарифам</v>
      </c>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43"/>
      <c r="CI7" s="28"/>
      <c r="CJ7" s="28"/>
      <c r="CK7" s="28"/>
      <c r="CL7" s="28"/>
      <c r="CM7" s="28"/>
      <c r="CN7" s="28"/>
      <c r="CO7" s="28"/>
      <c r="CP7" s="28"/>
      <c r="CQ7" s="28"/>
      <c r="CR7" s="28"/>
      <c r="CS7" s="28"/>
    </row>
    <row r="8" spans="7:97" s="29" customFormat="1" ht="18.75">
      <c r="G8" s="41"/>
      <c r="H8" s="41"/>
      <c r="L8" s="33"/>
      <c r="M8" s="111" t="str">
        <f>IF(datePr_ch="","Дата документа об утверждении тарифов","Дата принятия решения об изменении тарифов")</f>
        <v>Дата документа об утверждении тарифов</v>
      </c>
      <c r="N8" s="112"/>
      <c r="O8" s="113" t="str">
        <f>IF(datePr_ch="",IF(datePr="","",datePr),datePr_ch)</f>
        <v>06.12.2018</v>
      </c>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43"/>
      <c r="CI8" s="28"/>
      <c r="CJ8" s="28"/>
      <c r="CK8" s="28"/>
      <c r="CL8" s="28"/>
      <c r="CM8" s="28"/>
      <c r="CN8" s="28"/>
      <c r="CO8" s="28"/>
      <c r="CP8" s="28"/>
      <c r="CQ8" s="28"/>
      <c r="CR8" s="28"/>
      <c r="CS8" s="28"/>
    </row>
    <row r="9" spans="7:97" s="29" customFormat="1" ht="18.75">
      <c r="G9" s="41"/>
      <c r="H9" s="41"/>
      <c r="L9" s="33"/>
      <c r="M9" s="111" t="str">
        <f>IF(numberPr_ch="","Номер документа об утверждении тарифов","Номер принятия решения об изменении тарифов")</f>
        <v>Номер документа об утверждении тарифов</v>
      </c>
      <c r="N9" s="112"/>
      <c r="O9" s="113" t="str">
        <f>IF(numberPr_ch="",IF(numberPr="","",numberPr),numberPr_ch)</f>
        <v>83-30/в</v>
      </c>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43"/>
      <c r="CI9" s="28"/>
      <c r="CJ9" s="28"/>
      <c r="CK9" s="28"/>
      <c r="CL9" s="28"/>
      <c r="CM9" s="28"/>
      <c r="CN9" s="28"/>
      <c r="CO9" s="28"/>
      <c r="CP9" s="28"/>
      <c r="CQ9" s="28"/>
      <c r="CR9" s="28"/>
      <c r="CS9" s="28"/>
    </row>
    <row r="10" spans="7:97" s="29" customFormat="1" ht="18.75" customHeight="1">
      <c r="G10" s="41"/>
      <c r="H10" s="41"/>
      <c r="L10" s="33"/>
      <c r="M10" s="114" t="s">
        <v>16</v>
      </c>
      <c r="N10" s="112"/>
      <c r="O10" s="113" t="str">
        <f>IF(IstPub_ch="",IF(IstPub="","",IstPub),IstPub_ch)</f>
        <v>Официальный интернет портал правовой информации. Государственная система правровой информации</v>
      </c>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43"/>
      <c r="CI10" s="28"/>
      <c r="CJ10" s="28"/>
      <c r="CK10" s="28"/>
      <c r="CL10" s="28"/>
      <c r="CM10" s="28"/>
      <c r="CN10" s="28"/>
      <c r="CO10" s="28"/>
      <c r="CP10" s="28"/>
      <c r="CQ10" s="28"/>
      <c r="CR10" s="28"/>
      <c r="CS10" s="28"/>
    </row>
    <row r="11" spans="7:97" s="10" customFormat="1" ht="16.5" customHeight="1">
      <c r="G11" s="44"/>
      <c r="H11" s="44"/>
      <c r="L11" s="110"/>
      <c r="M11" s="114"/>
      <c r="N11" s="115"/>
      <c r="O11" s="116" t="s">
        <v>70</v>
      </c>
      <c r="P11" s="117"/>
      <c r="Q11" s="117"/>
      <c r="R11" s="117"/>
      <c r="S11" s="117"/>
      <c r="T11" s="117"/>
      <c r="U11" s="117"/>
      <c r="V11" s="117"/>
      <c r="W11" s="117"/>
      <c r="X11" s="117"/>
      <c r="Y11" s="117"/>
      <c r="Z11" s="118"/>
      <c r="AA11" s="118"/>
      <c r="AB11" s="119" t="s">
        <v>17</v>
      </c>
      <c r="AC11" s="118"/>
      <c r="AD11" s="118"/>
      <c r="AE11" s="118"/>
      <c r="AF11" s="118"/>
      <c r="AG11" s="118"/>
      <c r="AH11" s="118"/>
      <c r="AI11" s="119" t="s">
        <v>17</v>
      </c>
      <c r="AJ11" s="118"/>
      <c r="AK11" s="118"/>
      <c r="AL11" s="118"/>
      <c r="AM11" s="118"/>
      <c r="AN11" s="118"/>
      <c r="AO11" s="118"/>
      <c r="AP11" s="119" t="s">
        <v>17</v>
      </c>
      <c r="AQ11" s="118"/>
      <c r="AR11" s="118"/>
      <c r="AS11" s="118"/>
      <c r="AT11" s="118"/>
      <c r="AU11" s="118"/>
      <c r="AV11" s="118"/>
      <c r="AW11" s="119" t="s">
        <v>17</v>
      </c>
      <c r="AX11" s="118"/>
      <c r="AY11" s="118"/>
      <c r="AZ11" s="118"/>
      <c r="BA11" s="118"/>
      <c r="BB11" s="118"/>
      <c r="BC11" s="118"/>
      <c r="BD11" s="119" t="s">
        <v>17</v>
      </c>
      <c r="BE11" s="118"/>
      <c r="BF11" s="118"/>
      <c r="BG11" s="118"/>
      <c r="BH11" s="118"/>
      <c r="BI11" s="118"/>
      <c r="BJ11" s="118"/>
      <c r="BK11" s="119" t="s">
        <v>17</v>
      </c>
      <c r="BL11" s="118"/>
      <c r="BM11" s="118"/>
      <c r="BN11" s="118"/>
      <c r="BO11" s="118"/>
      <c r="BP11" s="118"/>
      <c r="BQ11" s="118"/>
      <c r="BR11" s="119" t="s">
        <v>17</v>
      </c>
      <c r="BS11" s="118"/>
      <c r="BT11" s="118"/>
      <c r="BU11" s="118"/>
      <c r="BV11" s="118"/>
      <c r="BW11" s="118"/>
      <c r="BX11" s="118"/>
      <c r="BY11" s="119" t="s">
        <v>17</v>
      </c>
      <c r="BZ11" s="118"/>
      <c r="CA11" s="118"/>
      <c r="CB11" s="118"/>
      <c r="CC11" s="118"/>
      <c r="CD11" s="118"/>
      <c r="CE11" s="118"/>
      <c r="CF11" s="119" t="s">
        <v>17</v>
      </c>
      <c r="CG11" s="120"/>
      <c r="CI11" s="9"/>
      <c r="CJ11" s="9"/>
      <c r="CK11" s="9"/>
      <c r="CL11" s="9"/>
      <c r="CM11" s="9"/>
      <c r="CN11" s="9"/>
      <c r="CO11" s="9"/>
      <c r="CP11" s="9"/>
      <c r="CQ11" s="9"/>
      <c r="CR11" s="9"/>
      <c r="CS11" s="9"/>
    </row>
    <row r="12" spans="7:97" s="10" customFormat="1" ht="15">
      <c r="G12" s="44"/>
      <c r="H12" s="44"/>
      <c r="L12" s="45"/>
      <c r="M12" s="45"/>
      <c r="N12" s="45"/>
      <c r="O12" s="46"/>
      <c r="P12" s="46"/>
      <c r="Q12" s="46"/>
      <c r="R12" s="46"/>
      <c r="S12" s="46"/>
      <c r="T12" s="46"/>
      <c r="U12" s="46"/>
      <c r="V12" s="46" t="s">
        <v>18</v>
      </c>
      <c r="W12" s="46"/>
      <c r="X12" s="46"/>
      <c r="Y12" s="46"/>
      <c r="Z12" s="46"/>
      <c r="AA12" s="46"/>
      <c r="AB12" s="46"/>
      <c r="AC12" s="46" t="s">
        <v>18</v>
      </c>
      <c r="AD12" s="46"/>
      <c r="AE12" s="46"/>
      <c r="AF12" s="46"/>
      <c r="AG12" s="46"/>
      <c r="AH12" s="46"/>
      <c r="AI12" s="46"/>
      <c r="AJ12" s="46" t="s">
        <v>18</v>
      </c>
      <c r="AK12" s="46"/>
      <c r="AL12" s="46"/>
      <c r="AM12" s="46"/>
      <c r="AN12" s="46"/>
      <c r="AO12" s="46"/>
      <c r="AP12" s="46"/>
      <c r="AQ12" s="46" t="s">
        <v>18</v>
      </c>
      <c r="AR12" s="46"/>
      <c r="AS12" s="46"/>
      <c r="AT12" s="46"/>
      <c r="AU12" s="46"/>
      <c r="AV12" s="46"/>
      <c r="AW12" s="46"/>
      <c r="AX12" s="46" t="s">
        <v>18</v>
      </c>
      <c r="AY12" s="46"/>
      <c r="AZ12" s="46"/>
      <c r="BA12" s="46"/>
      <c r="BB12" s="46"/>
      <c r="BC12" s="46"/>
      <c r="BD12" s="46"/>
      <c r="BE12" s="46" t="s">
        <v>18</v>
      </c>
      <c r="BF12" s="46"/>
      <c r="BG12" s="46"/>
      <c r="BH12" s="46"/>
      <c r="BI12" s="46"/>
      <c r="BJ12" s="46"/>
      <c r="BK12" s="46"/>
      <c r="BL12" s="46" t="s">
        <v>18</v>
      </c>
      <c r="BM12" s="46"/>
      <c r="BN12" s="46"/>
      <c r="BO12" s="46"/>
      <c r="BP12" s="46"/>
      <c r="BQ12" s="46"/>
      <c r="BR12" s="46"/>
      <c r="BS12" s="46" t="s">
        <v>18</v>
      </c>
      <c r="BT12" s="46"/>
      <c r="BU12" s="46"/>
      <c r="BV12" s="46"/>
      <c r="BW12" s="46"/>
      <c r="BX12" s="46"/>
      <c r="BY12" s="46"/>
      <c r="BZ12" s="46" t="s">
        <v>18</v>
      </c>
      <c r="CA12" s="46"/>
      <c r="CB12" s="46"/>
      <c r="CC12" s="46"/>
      <c r="CD12" s="46"/>
      <c r="CE12" s="46"/>
      <c r="CF12" s="46"/>
      <c r="CI12" s="9"/>
      <c r="CJ12" s="9"/>
      <c r="CK12" s="9"/>
      <c r="CL12" s="9"/>
      <c r="CM12" s="9"/>
      <c r="CN12" s="9"/>
      <c r="CO12" s="9"/>
      <c r="CP12" s="9"/>
      <c r="CQ12" s="9"/>
      <c r="CR12" s="9"/>
      <c r="CS12" s="9"/>
    </row>
    <row r="13" spans="7:97" ht="15" customHeight="1">
      <c r="J13" s="37"/>
      <c r="K13" s="37"/>
      <c r="L13" s="11" t="s">
        <v>2</v>
      </c>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t="s">
        <v>3</v>
      </c>
    </row>
    <row r="14" spans="7:97" ht="15" customHeight="1">
      <c r="J14" s="37"/>
      <c r="K14" s="37"/>
      <c r="L14" s="11" t="s">
        <v>4</v>
      </c>
      <c r="M14" s="11" t="s">
        <v>19</v>
      </c>
      <c r="N14" s="11"/>
      <c r="O14" s="47" t="s">
        <v>20</v>
      </c>
      <c r="P14" s="47"/>
      <c r="Q14" s="47"/>
      <c r="R14" s="47"/>
      <c r="S14" s="47"/>
      <c r="T14" s="47"/>
      <c r="U14" s="11" t="s">
        <v>21</v>
      </c>
      <c r="V14" s="47" t="s">
        <v>20</v>
      </c>
      <c r="W14" s="47"/>
      <c r="X14" s="47"/>
      <c r="Y14" s="47"/>
      <c r="Z14" s="47"/>
      <c r="AA14" s="47"/>
      <c r="AB14" s="11" t="s">
        <v>21</v>
      </c>
      <c r="AC14" s="47" t="s">
        <v>20</v>
      </c>
      <c r="AD14" s="47"/>
      <c r="AE14" s="47"/>
      <c r="AF14" s="47"/>
      <c r="AG14" s="47"/>
      <c r="AH14" s="47"/>
      <c r="AI14" s="11" t="s">
        <v>21</v>
      </c>
      <c r="AJ14" s="47" t="s">
        <v>20</v>
      </c>
      <c r="AK14" s="47"/>
      <c r="AL14" s="47"/>
      <c r="AM14" s="47"/>
      <c r="AN14" s="47"/>
      <c r="AO14" s="47"/>
      <c r="AP14" s="11" t="s">
        <v>21</v>
      </c>
      <c r="AQ14" s="47" t="s">
        <v>20</v>
      </c>
      <c r="AR14" s="47"/>
      <c r="AS14" s="47"/>
      <c r="AT14" s="47"/>
      <c r="AU14" s="47"/>
      <c r="AV14" s="47"/>
      <c r="AW14" s="11" t="s">
        <v>21</v>
      </c>
      <c r="AX14" s="47" t="s">
        <v>20</v>
      </c>
      <c r="AY14" s="47"/>
      <c r="AZ14" s="47"/>
      <c r="BA14" s="47"/>
      <c r="BB14" s="47"/>
      <c r="BC14" s="47"/>
      <c r="BD14" s="11" t="s">
        <v>21</v>
      </c>
      <c r="BE14" s="47" t="s">
        <v>20</v>
      </c>
      <c r="BF14" s="47"/>
      <c r="BG14" s="47"/>
      <c r="BH14" s="47"/>
      <c r="BI14" s="47"/>
      <c r="BJ14" s="47"/>
      <c r="BK14" s="11" t="s">
        <v>21</v>
      </c>
      <c r="BL14" s="47" t="s">
        <v>20</v>
      </c>
      <c r="BM14" s="47"/>
      <c r="BN14" s="47"/>
      <c r="BO14" s="47"/>
      <c r="BP14" s="47"/>
      <c r="BQ14" s="47"/>
      <c r="BR14" s="11" t="s">
        <v>21</v>
      </c>
      <c r="BS14" s="47" t="s">
        <v>20</v>
      </c>
      <c r="BT14" s="47"/>
      <c r="BU14" s="47"/>
      <c r="BV14" s="47"/>
      <c r="BW14" s="47"/>
      <c r="BX14" s="47"/>
      <c r="BY14" s="11" t="s">
        <v>21</v>
      </c>
      <c r="BZ14" s="47" t="s">
        <v>20</v>
      </c>
      <c r="CA14" s="47"/>
      <c r="CB14" s="47"/>
      <c r="CC14" s="47"/>
      <c r="CD14" s="47"/>
      <c r="CE14" s="47"/>
      <c r="CF14" s="11" t="s">
        <v>21</v>
      </c>
      <c r="CG14" s="48" t="s">
        <v>22</v>
      </c>
      <c r="CH14" s="11"/>
    </row>
    <row r="15" spans="7:97" ht="14.25" customHeight="1">
      <c r="J15" s="37"/>
      <c r="K15" s="37"/>
      <c r="L15" s="11"/>
      <c r="M15" s="11"/>
      <c r="N15" s="11"/>
      <c r="O15" s="49" t="s">
        <v>23</v>
      </c>
      <c r="P15" s="50" t="s">
        <v>24</v>
      </c>
      <c r="Q15" s="50"/>
      <c r="R15" s="51" t="s">
        <v>25</v>
      </c>
      <c r="S15" s="51"/>
      <c r="T15" s="51"/>
      <c r="U15" s="11"/>
      <c r="V15" s="49" t="s">
        <v>23</v>
      </c>
      <c r="W15" s="50" t="s">
        <v>24</v>
      </c>
      <c r="X15" s="50"/>
      <c r="Y15" s="51" t="s">
        <v>25</v>
      </c>
      <c r="Z15" s="51"/>
      <c r="AA15" s="51"/>
      <c r="AB15" s="11"/>
      <c r="AC15" s="49" t="s">
        <v>23</v>
      </c>
      <c r="AD15" s="50" t="s">
        <v>24</v>
      </c>
      <c r="AE15" s="50"/>
      <c r="AF15" s="51" t="s">
        <v>25</v>
      </c>
      <c r="AG15" s="51"/>
      <c r="AH15" s="51"/>
      <c r="AI15" s="11"/>
      <c r="AJ15" s="49" t="s">
        <v>23</v>
      </c>
      <c r="AK15" s="50" t="s">
        <v>24</v>
      </c>
      <c r="AL15" s="50"/>
      <c r="AM15" s="51" t="s">
        <v>25</v>
      </c>
      <c r="AN15" s="51"/>
      <c r="AO15" s="51"/>
      <c r="AP15" s="11"/>
      <c r="AQ15" s="49" t="s">
        <v>23</v>
      </c>
      <c r="AR15" s="50" t="s">
        <v>24</v>
      </c>
      <c r="AS15" s="50"/>
      <c r="AT15" s="51" t="s">
        <v>25</v>
      </c>
      <c r="AU15" s="51"/>
      <c r="AV15" s="51"/>
      <c r="AW15" s="11"/>
      <c r="AX15" s="49" t="s">
        <v>23</v>
      </c>
      <c r="AY15" s="50" t="s">
        <v>24</v>
      </c>
      <c r="AZ15" s="50"/>
      <c r="BA15" s="51" t="s">
        <v>25</v>
      </c>
      <c r="BB15" s="51"/>
      <c r="BC15" s="51"/>
      <c r="BD15" s="11"/>
      <c r="BE15" s="49" t="s">
        <v>23</v>
      </c>
      <c r="BF15" s="50" t="s">
        <v>24</v>
      </c>
      <c r="BG15" s="50"/>
      <c r="BH15" s="51" t="s">
        <v>25</v>
      </c>
      <c r="BI15" s="51"/>
      <c r="BJ15" s="51"/>
      <c r="BK15" s="11"/>
      <c r="BL15" s="49" t="s">
        <v>23</v>
      </c>
      <c r="BM15" s="50" t="s">
        <v>24</v>
      </c>
      <c r="BN15" s="50"/>
      <c r="BO15" s="51" t="s">
        <v>25</v>
      </c>
      <c r="BP15" s="51"/>
      <c r="BQ15" s="51"/>
      <c r="BR15" s="11"/>
      <c r="BS15" s="49" t="s">
        <v>23</v>
      </c>
      <c r="BT15" s="50" t="s">
        <v>24</v>
      </c>
      <c r="BU15" s="50"/>
      <c r="BV15" s="51" t="s">
        <v>25</v>
      </c>
      <c r="BW15" s="51"/>
      <c r="BX15" s="51"/>
      <c r="BY15" s="11"/>
      <c r="BZ15" s="49" t="s">
        <v>23</v>
      </c>
      <c r="CA15" s="50" t="s">
        <v>24</v>
      </c>
      <c r="CB15" s="50"/>
      <c r="CC15" s="51" t="s">
        <v>25</v>
      </c>
      <c r="CD15" s="51"/>
      <c r="CE15" s="51"/>
      <c r="CF15" s="11"/>
      <c r="CG15" s="48"/>
      <c r="CH15" s="11"/>
    </row>
    <row r="16" spans="7:97" ht="33.75" customHeight="1">
      <c r="J16" s="37"/>
      <c r="K16" s="37"/>
      <c r="L16" s="11"/>
      <c r="M16" s="11"/>
      <c r="N16" s="11"/>
      <c r="O16" s="52" t="s">
        <v>26</v>
      </c>
      <c r="P16" s="53" t="s">
        <v>27</v>
      </c>
      <c r="Q16" s="53" t="s">
        <v>28</v>
      </c>
      <c r="R16" s="54" t="s">
        <v>29</v>
      </c>
      <c r="S16" s="55" t="s">
        <v>30</v>
      </c>
      <c r="T16" s="55"/>
      <c r="U16" s="11"/>
      <c r="V16" s="52" t="s">
        <v>26</v>
      </c>
      <c r="W16" s="53" t="s">
        <v>27</v>
      </c>
      <c r="X16" s="53" t="s">
        <v>28</v>
      </c>
      <c r="Y16" s="54" t="s">
        <v>29</v>
      </c>
      <c r="Z16" s="55" t="s">
        <v>30</v>
      </c>
      <c r="AA16" s="55"/>
      <c r="AB16" s="11"/>
      <c r="AC16" s="52" t="s">
        <v>26</v>
      </c>
      <c r="AD16" s="53" t="s">
        <v>27</v>
      </c>
      <c r="AE16" s="53" t="s">
        <v>28</v>
      </c>
      <c r="AF16" s="54" t="s">
        <v>29</v>
      </c>
      <c r="AG16" s="55" t="s">
        <v>30</v>
      </c>
      <c r="AH16" s="55"/>
      <c r="AI16" s="11"/>
      <c r="AJ16" s="52" t="s">
        <v>26</v>
      </c>
      <c r="AK16" s="53" t="s">
        <v>27</v>
      </c>
      <c r="AL16" s="53" t="s">
        <v>28</v>
      </c>
      <c r="AM16" s="54" t="s">
        <v>29</v>
      </c>
      <c r="AN16" s="55" t="s">
        <v>30</v>
      </c>
      <c r="AO16" s="55"/>
      <c r="AP16" s="11"/>
      <c r="AQ16" s="52" t="s">
        <v>26</v>
      </c>
      <c r="AR16" s="53" t="s">
        <v>27</v>
      </c>
      <c r="AS16" s="53" t="s">
        <v>28</v>
      </c>
      <c r="AT16" s="54" t="s">
        <v>29</v>
      </c>
      <c r="AU16" s="55" t="s">
        <v>30</v>
      </c>
      <c r="AV16" s="55"/>
      <c r="AW16" s="11"/>
      <c r="AX16" s="52" t="s">
        <v>26</v>
      </c>
      <c r="AY16" s="53" t="s">
        <v>27</v>
      </c>
      <c r="AZ16" s="53" t="s">
        <v>28</v>
      </c>
      <c r="BA16" s="54" t="s">
        <v>29</v>
      </c>
      <c r="BB16" s="55" t="s">
        <v>30</v>
      </c>
      <c r="BC16" s="55"/>
      <c r="BD16" s="11"/>
      <c r="BE16" s="52" t="s">
        <v>26</v>
      </c>
      <c r="BF16" s="53" t="s">
        <v>27</v>
      </c>
      <c r="BG16" s="53" t="s">
        <v>28</v>
      </c>
      <c r="BH16" s="54" t="s">
        <v>29</v>
      </c>
      <c r="BI16" s="55" t="s">
        <v>30</v>
      </c>
      <c r="BJ16" s="55"/>
      <c r="BK16" s="11"/>
      <c r="BL16" s="52" t="s">
        <v>26</v>
      </c>
      <c r="BM16" s="53" t="s">
        <v>27</v>
      </c>
      <c r="BN16" s="53" t="s">
        <v>28</v>
      </c>
      <c r="BO16" s="54" t="s">
        <v>29</v>
      </c>
      <c r="BP16" s="55" t="s">
        <v>30</v>
      </c>
      <c r="BQ16" s="55"/>
      <c r="BR16" s="11"/>
      <c r="BS16" s="52" t="s">
        <v>26</v>
      </c>
      <c r="BT16" s="53" t="s">
        <v>27</v>
      </c>
      <c r="BU16" s="53" t="s">
        <v>28</v>
      </c>
      <c r="BV16" s="54" t="s">
        <v>29</v>
      </c>
      <c r="BW16" s="55" t="s">
        <v>30</v>
      </c>
      <c r="BX16" s="55"/>
      <c r="BY16" s="11"/>
      <c r="BZ16" s="52" t="s">
        <v>26</v>
      </c>
      <c r="CA16" s="53" t="s">
        <v>27</v>
      </c>
      <c r="CB16" s="53" t="s">
        <v>28</v>
      </c>
      <c r="CC16" s="54" t="s">
        <v>29</v>
      </c>
      <c r="CD16" s="55" t="s">
        <v>30</v>
      </c>
      <c r="CE16" s="55"/>
      <c r="CF16" s="11"/>
      <c r="CG16" s="48"/>
      <c r="CH16" s="11"/>
    </row>
    <row r="17" spans="1:92" ht="12" customHeight="1">
      <c r="J17" s="37"/>
      <c r="K17" s="56">
        <v>1</v>
      </c>
      <c r="L17" s="57" t="s">
        <v>0</v>
      </c>
      <c r="M17" s="57" t="s">
        <v>31</v>
      </c>
      <c r="N17" s="58" t="str">
        <f ca="1">OFFSET(N17,0,-1)</f>
        <v>2</v>
      </c>
      <c r="O17" s="59">
        <f ca="1">OFFSET(O17,0,-1)+1</f>
        <v>3</v>
      </c>
      <c r="P17" s="59">
        <f ca="1">OFFSET(P17,0,-1)+1</f>
        <v>4</v>
      </c>
      <c r="Q17" s="59">
        <f ca="1">OFFSET(Q17,0,-1)+1</f>
        <v>5</v>
      </c>
      <c r="R17" s="59">
        <f ca="1">OFFSET(R17,0,-1)+1</f>
        <v>6</v>
      </c>
      <c r="S17" s="60">
        <f ca="1">OFFSET(S17,0,-1)+1</f>
        <v>7</v>
      </c>
      <c r="T17" s="60"/>
      <c r="U17" s="59">
        <f ca="1">OFFSET(U17,0,-2)+1</f>
        <v>8</v>
      </c>
      <c r="V17" s="59">
        <f ca="1">OFFSET(V17,0,-1)+1</f>
        <v>9</v>
      </c>
      <c r="W17" s="59">
        <f ca="1">OFFSET(W17,0,-1)+1</f>
        <v>10</v>
      </c>
      <c r="X17" s="59">
        <f ca="1">OFFSET(X17,0,-1)+1</f>
        <v>11</v>
      </c>
      <c r="Y17" s="59">
        <f ca="1">OFFSET(Y17,0,-1)+1</f>
        <v>12</v>
      </c>
      <c r="Z17" s="60">
        <f ca="1">OFFSET(Z17,0,-1)+1</f>
        <v>13</v>
      </c>
      <c r="AA17" s="60"/>
      <c r="AB17" s="59">
        <f ca="1">OFFSET(AB17,0,-2)+1</f>
        <v>14</v>
      </c>
      <c r="AC17" s="59">
        <f ca="1">OFFSET(AC17,0,-1)+1</f>
        <v>15</v>
      </c>
      <c r="AD17" s="59">
        <f ca="1">OFFSET(AD17,0,-1)+1</f>
        <v>16</v>
      </c>
      <c r="AE17" s="59">
        <f ca="1">OFFSET(AE17,0,-1)+1</f>
        <v>17</v>
      </c>
      <c r="AF17" s="59">
        <f ca="1">OFFSET(AF17,0,-1)+1</f>
        <v>18</v>
      </c>
      <c r="AG17" s="60">
        <f ca="1">OFFSET(AG17,0,-1)+1</f>
        <v>19</v>
      </c>
      <c r="AH17" s="60"/>
      <c r="AI17" s="59">
        <f ca="1">OFFSET(AI17,0,-2)+1</f>
        <v>20</v>
      </c>
      <c r="AJ17" s="59">
        <f ca="1">OFFSET(AJ17,0,-1)+1</f>
        <v>21</v>
      </c>
      <c r="AK17" s="59">
        <f ca="1">OFFSET(AK17,0,-1)+1</f>
        <v>22</v>
      </c>
      <c r="AL17" s="59">
        <f ca="1">OFFSET(AL17,0,-1)+1</f>
        <v>23</v>
      </c>
      <c r="AM17" s="59">
        <f ca="1">OFFSET(AM17,0,-1)+1</f>
        <v>24</v>
      </c>
      <c r="AN17" s="60">
        <f ca="1">OFFSET(AN17,0,-1)+1</f>
        <v>25</v>
      </c>
      <c r="AO17" s="60"/>
      <c r="AP17" s="59">
        <f ca="1">OFFSET(AP17,0,-2)+1</f>
        <v>26</v>
      </c>
      <c r="AQ17" s="59">
        <f ca="1">OFFSET(AQ17,0,-1)+1</f>
        <v>27</v>
      </c>
      <c r="AR17" s="59">
        <f ca="1">OFFSET(AR17,0,-1)+1</f>
        <v>28</v>
      </c>
      <c r="AS17" s="59">
        <f ca="1">OFFSET(AS17,0,-1)+1</f>
        <v>29</v>
      </c>
      <c r="AT17" s="59">
        <f ca="1">OFFSET(AT17,0,-1)+1</f>
        <v>30</v>
      </c>
      <c r="AU17" s="60">
        <f ca="1">OFFSET(AU17,0,-1)+1</f>
        <v>31</v>
      </c>
      <c r="AV17" s="60"/>
      <c r="AW17" s="59">
        <f ca="1">OFFSET(AW17,0,-2)+1</f>
        <v>32</v>
      </c>
      <c r="AX17" s="59">
        <f ca="1">OFFSET(AX17,0,-1)+1</f>
        <v>33</v>
      </c>
      <c r="AY17" s="59">
        <f ca="1">OFFSET(AY17,0,-1)+1</f>
        <v>34</v>
      </c>
      <c r="AZ17" s="59">
        <f ca="1">OFFSET(AZ17,0,-1)+1</f>
        <v>35</v>
      </c>
      <c r="BA17" s="59">
        <f ca="1">OFFSET(BA17,0,-1)+1</f>
        <v>36</v>
      </c>
      <c r="BB17" s="60">
        <f ca="1">OFFSET(BB17,0,-1)+1</f>
        <v>37</v>
      </c>
      <c r="BC17" s="60"/>
      <c r="BD17" s="59">
        <f ca="1">OFFSET(BD17,0,-2)+1</f>
        <v>38</v>
      </c>
      <c r="BE17" s="59">
        <f ca="1">OFFSET(BE17,0,-1)+1</f>
        <v>39</v>
      </c>
      <c r="BF17" s="59">
        <f ca="1">OFFSET(BF17,0,-1)+1</f>
        <v>40</v>
      </c>
      <c r="BG17" s="59">
        <f ca="1">OFFSET(BG17,0,-1)+1</f>
        <v>41</v>
      </c>
      <c r="BH17" s="59">
        <f ca="1">OFFSET(BH17,0,-1)+1</f>
        <v>42</v>
      </c>
      <c r="BI17" s="60">
        <f ca="1">OFFSET(BI17,0,-1)+1</f>
        <v>43</v>
      </c>
      <c r="BJ17" s="60"/>
      <c r="BK17" s="59">
        <f ca="1">OFFSET(BK17,0,-2)+1</f>
        <v>44</v>
      </c>
      <c r="BL17" s="59">
        <f ca="1">OFFSET(BL17,0,-1)+1</f>
        <v>45</v>
      </c>
      <c r="BM17" s="59">
        <f ca="1">OFFSET(BM17,0,-1)+1</f>
        <v>46</v>
      </c>
      <c r="BN17" s="59">
        <f ca="1">OFFSET(BN17,0,-1)+1</f>
        <v>47</v>
      </c>
      <c r="BO17" s="59">
        <f ca="1">OFFSET(BO17,0,-1)+1</f>
        <v>48</v>
      </c>
      <c r="BP17" s="60">
        <f ca="1">OFFSET(BP17,0,-1)+1</f>
        <v>49</v>
      </c>
      <c r="BQ17" s="60"/>
      <c r="BR17" s="59">
        <f ca="1">OFFSET(BR17,0,-2)+1</f>
        <v>50</v>
      </c>
      <c r="BS17" s="59">
        <f ca="1">OFFSET(BS17,0,-1)+1</f>
        <v>51</v>
      </c>
      <c r="BT17" s="59">
        <f ca="1">OFFSET(BT17,0,-1)+1</f>
        <v>52</v>
      </c>
      <c r="BU17" s="59">
        <f ca="1">OFFSET(BU17,0,-1)+1</f>
        <v>53</v>
      </c>
      <c r="BV17" s="59">
        <f ca="1">OFFSET(BV17,0,-1)+1</f>
        <v>54</v>
      </c>
      <c r="BW17" s="60">
        <f ca="1">OFFSET(BW17,0,-1)+1</f>
        <v>55</v>
      </c>
      <c r="BX17" s="60"/>
      <c r="BY17" s="59">
        <f ca="1">OFFSET(BY17,0,-2)+1</f>
        <v>56</v>
      </c>
      <c r="BZ17" s="59">
        <f ca="1">OFFSET(BZ17,0,-1)+1</f>
        <v>57</v>
      </c>
      <c r="CA17" s="59">
        <f ca="1">OFFSET(CA17,0,-1)+1</f>
        <v>58</v>
      </c>
      <c r="CB17" s="59">
        <f ca="1">OFFSET(CB17,0,-1)+1</f>
        <v>59</v>
      </c>
      <c r="CC17" s="59">
        <f ca="1">OFFSET(CC17,0,-1)+1</f>
        <v>60</v>
      </c>
      <c r="CD17" s="60">
        <f ca="1">OFFSET(CD17,0,-1)+1</f>
        <v>61</v>
      </c>
      <c r="CE17" s="60"/>
      <c r="CF17" s="59">
        <f ca="1">OFFSET(CF17,0,-2)+1</f>
        <v>62</v>
      </c>
      <c r="CG17" s="58">
        <f ca="1">OFFSET(CG17,0,-1)</f>
        <v>62</v>
      </c>
      <c r="CH17" s="59">
        <f ca="1">OFFSET(CH17,0,-1)+1</f>
        <v>63</v>
      </c>
    </row>
    <row r="18" spans="1:92" ht="22.5">
      <c r="A18" s="61">
        <v>1</v>
      </c>
      <c r="B18" s="62"/>
      <c r="C18" s="62"/>
      <c r="D18" s="62"/>
      <c r="E18" s="63"/>
      <c r="F18" s="64"/>
      <c r="G18" s="64"/>
      <c r="H18" s="64"/>
      <c r="I18" s="35"/>
      <c r="J18" s="65"/>
      <c r="K18" s="65"/>
      <c r="L18" s="66" t="s">
        <v>72</v>
      </c>
      <c r="M18" s="67" t="s">
        <v>32</v>
      </c>
      <c r="N18" s="68"/>
      <c r="O18" s="69" t="str">
        <f>IF('[1]Перечень тарифов'!J21="","","" &amp; '[1]Перечень тарифов'!J21 &amp; "")</f>
        <v>Одноставочный тариф на водоотведение</v>
      </c>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70" t="s">
        <v>33</v>
      </c>
    </row>
    <row r="19" spans="1:92" ht="35.25" customHeight="1">
      <c r="A19" s="61"/>
      <c r="B19" s="61">
        <v>1</v>
      </c>
      <c r="C19" s="62"/>
      <c r="D19" s="62"/>
      <c r="E19" s="64"/>
      <c r="F19" s="64"/>
      <c r="G19" s="64"/>
      <c r="H19" s="64"/>
      <c r="I19" s="71"/>
      <c r="J19" s="72"/>
      <c r="K19" s="4"/>
      <c r="L19" s="66" t="s">
        <v>97</v>
      </c>
      <c r="M19" s="74" t="s">
        <v>34</v>
      </c>
      <c r="N19" s="75"/>
      <c r="O19" s="76" t="str">
        <f>IF('[1]Перечень тарифов'!N21="","","" &amp; '[1]Перечень тарифов'!N21 &amp; "")</f>
        <v>Моргаушский муниципальный район, Моргаушское (97632435);
Моргаушский муниципальный район, Большесундырское (97632420);
Моргаушский муниципальный район, Москакасинское (97632440);</v>
      </c>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21" t="s">
        <v>35</v>
      </c>
    </row>
    <row r="20" spans="1:92" ht="22.5" customHeight="1">
      <c r="A20" s="61"/>
      <c r="B20" s="61"/>
      <c r="C20" s="61">
        <v>1</v>
      </c>
      <c r="D20" s="62"/>
      <c r="E20" s="64"/>
      <c r="F20" s="64"/>
      <c r="G20" s="64"/>
      <c r="H20" s="64"/>
      <c r="I20" s="77"/>
      <c r="J20" s="72"/>
      <c r="K20" s="39"/>
      <c r="L20" s="73" t="s">
        <v>98</v>
      </c>
      <c r="M20" s="78" t="s">
        <v>36</v>
      </c>
      <c r="N20" s="75"/>
      <c r="O20" s="106" t="str">
        <f>IF('[1]Перечень тарифов'!R21="","","" &amp; '[1]Перечень тарифов'!R21 &amp; "")</f>
        <v>с. Моргауши</v>
      </c>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21" t="s">
        <v>37</v>
      </c>
      <c r="CL20" s="79"/>
    </row>
    <row r="21" spans="1:92" ht="33.75">
      <c r="A21" s="61"/>
      <c r="B21" s="61"/>
      <c r="C21" s="61"/>
      <c r="D21" s="61">
        <v>1</v>
      </c>
      <c r="E21" s="64"/>
      <c r="F21" s="64"/>
      <c r="G21" s="64"/>
      <c r="H21" s="64"/>
      <c r="I21" s="46"/>
      <c r="J21" s="72"/>
      <c r="K21" s="39"/>
      <c r="L21" s="73" t="s">
        <v>99</v>
      </c>
      <c r="M21" s="80" t="s">
        <v>38</v>
      </c>
      <c r="N21" s="75"/>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21" t="s">
        <v>39</v>
      </c>
      <c r="CL21" s="79"/>
    </row>
    <row r="22" spans="1:92" ht="18.75" customHeight="1">
      <c r="A22" s="61"/>
      <c r="B22" s="61"/>
      <c r="C22" s="61"/>
      <c r="D22" s="61"/>
      <c r="E22" s="61">
        <v>1</v>
      </c>
      <c r="F22" s="64"/>
      <c r="G22" s="64"/>
      <c r="H22" s="64"/>
      <c r="I22" s="46"/>
      <c r="J22" s="46"/>
      <c r="K22" s="39"/>
      <c r="L22" s="73" t="s">
        <v>101</v>
      </c>
      <c r="M22" s="82" t="s">
        <v>40</v>
      </c>
      <c r="N22" s="21"/>
      <c r="O22" s="83" t="s">
        <v>41</v>
      </c>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21" t="s">
        <v>42</v>
      </c>
      <c r="CJ22" s="79" t="e">
        <f ca="1">strCheckUnique(CK22:CK24)</f>
        <v>#NAME?</v>
      </c>
      <c r="CL22" s="79"/>
    </row>
    <row r="23" spans="1:92" ht="24" customHeight="1">
      <c r="A23" s="61"/>
      <c r="B23" s="61"/>
      <c r="C23" s="61"/>
      <c r="D23" s="61"/>
      <c r="E23" s="61"/>
      <c r="F23" s="62">
        <v>1</v>
      </c>
      <c r="G23" s="62"/>
      <c r="H23" s="62"/>
      <c r="I23" s="46"/>
      <c r="J23" s="46"/>
      <c r="K23" s="77"/>
      <c r="L23" s="73" t="s">
        <v>100</v>
      </c>
      <c r="M23" s="84" t="s">
        <v>43</v>
      </c>
      <c r="N23" s="85"/>
      <c r="O23" s="86">
        <v>32.340000000000003</v>
      </c>
      <c r="P23" s="87"/>
      <c r="Q23" s="87"/>
      <c r="R23" s="88" t="s">
        <v>44</v>
      </c>
      <c r="S23" s="89" t="s">
        <v>45</v>
      </c>
      <c r="T23" s="88" t="s">
        <v>46</v>
      </c>
      <c r="U23" s="89" t="s">
        <v>45</v>
      </c>
      <c r="V23" s="86">
        <v>33.11</v>
      </c>
      <c r="W23" s="87"/>
      <c r="X23" s="87"/>
      <c r="Y23" s="88" t="s">
        <v>47</v>
      </c>
      <c r="Z23" s="89" t="s">
        <v>45</v>
      </c>
      <c r="AA23" s="88" t="s">
        <v>48</v>
      </c>
      <c r="AB23" s="89" t="s">
        <v>45</v>
      </c>
      <c r="AC23" s="86">
        <v>33.11</v>
      </c>
      <c r="AD23" s="87"/>
      <c r="AE23" s="87"/>
      <c r="AF23" s="88" t="s">
        <v>49</v>
      </c>
      <c r="AG23" s="89" t="s">
        <v>45</v>
      </c>
      <c r="AH23" s="88" t="s">
        <v>50</v>
      </c>
      <c r="AI23" s="89" t="s">
        <v>45</v>
      </c>
      <c r="AJ23" s="86">
        <v>33.78</v>
      </c>
      <c r="AK23" s="87"/>
      <c r="AL23" s="87"/>
      <c r="AM23" s="88" t="s">
        <v>51</v>
      </c>
      <c r="AN23" s="89" t="s">
        <v>45</v>
      </c>
      <c r="AO23" s="88" t="s">
        <v>52</v>
      </c>
      <c r="AP23" s="89" t="s">
        <v>45</v>
      </c>
      <c r="AQ23" s="86">
        <v>33.78</v>
      </c>
      <c r="AR23" s="87"/>
      <c r="AS23" s="87"/>
      <c r="AT23" s="88" t="s">
        <v>53</v>
      </c>
      <c r="AU23" s="89" t="s">
        <v>45</v>
      </c>
      <c r="AV23" s="88" t="s">
        <v>54</v>
      </c>
      <c r="AW23" s="89" t="s">
        <v>45</v>
      </c>
      <c r="AX23" s="86">
        <v>34.26</v>
      </c>
      <c r="AY23" s="87"/>
      <c r="AZ23" s="87"/>
      <c r="BA23" s="88" t="s">
        <v>55</v>
      </c>
      <c r="BB23" s="89" t="s">
        <v>45</v>
      </c>
      <c r="BC23" s="88" t="s">
        <v>56</v>
      </c>
      <c r="BD23" s="89" t="s">
        <v>45</v>
      </c>
      <c r="BE23" s="86">
        <v>34.26</v>
      </c>
      <c r="BF23" s="87"/>
      <c r="BG23" s="87"/>
      <c r="BH23" s="88" t="s">
        <v>57</v>
      </c>
      <c r="BI23" s="89" t="s">
        <v>45</v>
      </c>
      <c r="BJ23" s="88" t="s">
        <v>58</v>
      </c>
      <c r="BK23" s="89" t="s">
        <v>45</v>
      </c>
      <c r="BL23" s="86">
        <v>35.770000000000003</v>
      </c>
      <c r="BM23" s="87"/>
      <c r="BN23" s="87"/>
      <c r="BO23" s="88" t="s">
        <v>59</v>
      </c>
      <c r="BP23" s="89" t="s">
        <v>45</v>
      </c>
      <c r="BQ23" s="88" t="s">
        <v>60</v>
      </c>
      <c r="BR23" s="89" t="s">
        <v>45</v>
      </c>
      <c r="BS23" s="86">
        <v>35.770000000000003</v>
      </c>
      <c r="BT23" s="87"/>
      <c r="BU23" s="87"/>
      <c r="BV23" s="88" t="s">
        <v>61</v>
      </c>
      <c r="BW23" s="89" t="s">
        <v>45</v>
      </c>
      <c r="BX23" s="88" t="s">
        <v>62</v>
      </c>
      <c r="BY23" s="89" t="s">
        <v>45</v>
      </c>
      <c r="BZ23" s="86">
        <v>35.9</v>
      </c>
      <c r="CA23" s="87"/>
      <c r="CB23" s="87"/>
      <c r="CC23" s="88" t="s">
        <v>63</v>
      </c>
      <c r="CD23" s="89" t="s">
        <v>45</v>
      </c>
      <c r="CE23" s="88" t="s">
        <v>64</v>
      </c>
      <c r="CF23" s="89" t="s">
        <v>65</v>
      </c>
      <c r="CG23" s="90"/>
      <c r="CH23" s="91" t="s">
        <v>66</v>
      </c>
      <c r="CI23" s="92" t="e">
        <f ca="1">strCheckDate(O24:CG24)</f>
        <v>#NAME?</v>
      </c>
      <c r="CK23" s="79" t="str">
        <f>IF(M23="","",M23 )</f>
        <v>потребители, кроме населения</v>
      </c>
      <c r="CL23" s="79"/>
      <c r="CM23" s="79"/>
      <c r="CN23" s="79"/>
    </row>
    <row r="24" spans="1:92" hidden="1">
      <c r="A24" s="61"/>
      <c r="B24" s="61"/>
      <c r="C24" s="61"/>
      <c r="D24" s="61"/>
      <c r="E24" s="61"/>
      <c r="F24" s="62"/>
      <c r="G24" s="62"/>
      <c r="H24" s="62"/>
      <c r="I24" s="46"/>
      <c r="J24" s="46"/>
      <c r="K24" s="77"/>
      <c r="L24" s="93"/>
      <c r="M24" s="94"/>
      <c r="N24" s="85"/>
      <c r="O24" s="95"/>
      <c r="P24" s="96"/>
      <c r="Q24" s="97" t="str">
        <f>R23 &amp; "-" &amp; T23</f>
        <v>01.01.2019-30.06.2019</v>
      </c>
      <c r="R24" s="88"/>
      <c r="S24" s="89"/>
      <c r="T24" s="98"/>
      <c r="U24" s="89"/>
      <c r="V24" s="95"/>
      <c r="W24" s="96"/>
      <c r="X24" s="97" t="str">
        <f>Y23 &amp; "-" &amp; AA23</f>
        <v>01.07.2019-31.12.2019</v>
      </c>
      <c r="Y24" s="88"/>
      <c r="Z24" s="89"/>
      <c r="AA24" s="98"/>
      <c r="AB24" s="89"/>
      <c r="AC24" s="95"/>
      <c r="AD24" s="96"/>
      <c r="AE24" s="97" t="str">
        <f>AF23 &amp; "-" &amp; AH23</f>
        <v>01.01.2020-30.06.2020</v>
      </c>
      <c r="AF24" s="88"/>
      <c r="AG24" s="89"/>
      <c r="AH24" s="98"/>
      <c r="AI24" s="89"/>
      <c r="AJ24" s="95"/>
      <c r="AK24" s="96"/>
      <c r="AL24" s="97" t="str">
        <f>AM23 &amp; "-" &amp; AO23</f>
        <v>01.07.2020-31.12.2020</v>
      </c>
      <c r="AM24" s="88"/>
      <c r="AN24" s="89"/>
      <c r="AO24" s="98"/>
      <c r="AP24" s="89"/>
      <c r="AQ24" s="95"/>
      <c r="AR24" s="96"/>
      <c r="AS24" s="97" t="str">
        <f>AT23 &amp; "-" &amp; AV23</f>
        <v>01.01.2021-30.06.2021</v>
      </c>
      <c r="AT24" s="88"/>
      <c r="AU24" s="89"/>
      <c r="AV24" s="98"/>
      <c r="AW24" s="89"/>
      <c r="AX24" s="95"/>
      <c r="AY24" s="96"/>
      <c r="AZ24" s="97" t="str">
        <f>BA23 &amp; "-" &amp; BC23</f>
        <v>01.07.2021-31.12.2021</v>
      </c>
      <c r="BA24" s="88"/>
      <c r="BB24" s="89"/>
      <c r="BC24" s="98"/>
      <c r="BD24" s="89"/>
      <c r="BE24" s="95"/>
      <c r="BF24" s="96"/>
      <c r="BG24" s="97" t="str">
        <f>BH23 &amp; "-" &amp; BJ23</f>
        <v>01.01.2022-30.06.2022</v>
      </c>
      <c r="BH24" s="88"/>
      <c r="BI24" s="89"/>
      <c r="BJ24" s="98"/>
      <c r="BK24" s="89"/>
      <c r="BL24" s="95"/>
      <c r="BM24" s="96"/>
      <c r="BN24" s="97" t="str">
        <f>BO23 &amp; "-" &amp; BQ23</f>
        <v>01.07.2022-31.12.2022</v>
      </c>
      <c r="BO24" s="88"/>
      <c r="BP24" s="89"/>
      <c r="BQ24" s="98"/>
      <c r="BR24" s="89"/>
      <c r="BS24" s="95"/>
      <c r="BT24" s="96"/>
      <c r="BU24" s="97" t="str">
        <f>BV23 &amp; "-" &amp; BX23</f>
        <v>01.01.2023-30.06.2023</v>
      </c>
      <c r="BV24" s="88"/>
      <c r="BW24" s="89"/>
      <c r="BX24" s="98"/>
      <c r="BY24" s="89"/>
      <c r="BZ24" s="95"/>
      <c r="CA24" s="96"/>
      <c r="CB24" s="97" t="str">
        <f>CC23 &amp; "-" &amp; CE23</f>
        <v>01.07.2023-31.12.2023</v>
      </c>
      <c r="CC24" s="88"/>
      <c r="CD24" s="89"/>
      <c r="CE24" s="98"/>
      <c r="CF24" s="89"/>
      <c r="CG24" s="90"/>
      <c r="CH24" s="99"/>
      <c r="CL24" s="79"/>
    </row>
    <row r="25" spans="1:92" ht="24" customHeight="1">
      <c r="A25" s="61"/>
      <c r="B25" s="61"/>
      <c r="C25" s="61"/>
      <c r="D25" s="61"/>
      <c r="E25" s="61">
        <v>2</v>
      </c>
      <c r="F25" s="64"/>
      <c r="G25" s="64"/>
      <c r="H25" s="64"/>
      <c r="I25" s="46"/>
      <c r="J25" s="46" t="s">
        <v>18</v>
      </c>
      <c r="K25" s="39"/>
      <c r="L25" s="73" t="s">
        <v>102</v>
      </c>
      <c r="M25" s="82" t="s">
        <v>40</v>
      </c>
      <c r="N25" s="21"/>
      <c r="O25" s="100" t="s">
        <v>67</v>
      </c>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2"/>
      <c r="CH25" s="21" t="s">
        <v>42</v>
      </c>
      <c r="CJ25" s="79" t="e">
        <f ca="1">strCheckUnique(CK25:CK27)</f>
        <v>#NAME?</v>
      </c>
      <c r="CL25" s="79"/>
    </row>
    <row r="26" spans="1:92" ht="32.25" customHeight="1">
      <c r="A26" s="61"/>
      <c r="B26" s="61"/>
      <c r="C26" s="61"/>
      <c r="D26" s="61"/>
      <c r="E26" s="61"/>
      <c r="F26" s="62">
        <v>1</v>
      </c>
      <c r="G26" s="62"/>
      <c r="H26" s="62"/>
      <c r="I26" s="46"/>
      <c r="J26" s="46"/>
      <c r="K26" s="77"/>
      <c r="L26" s="73" t="s">
        <v>103</v>
      </c>
      <c r="M26" s="84" t="s">
        <v>68</v>
      </c>
      <c r="N26" s="85"/>
      <c r="O26" s="86">
        <f>OneRates_1</f>
        <v>32.340000000000003</v>
      </c>
      <c r="P26" s="87"/>
      <c r="Q26" s="87"/>
      <c r="R26" s="88" t="s">
        <v>44</v>
      </c>
      <c r="S26" s="89" t="s">
        <v>45</v>
      </c>
      <c r="T26" s="88" t="s">
        <v>46</v>
      </c>
      <c r="U26" s="89" t="s">
        <v>45</v>
      </c>
      <c r="V26" s="86">
        <f>V23</f>
        <v>33.11</v>
      </c>
      <c r="W26" s="87"/>
      <c r="X26" s="87"/>
      <c r="Y26" s="88" t="s">
        <v>47</v>
      </c>
      <c r="Z26" s="89" t="s">
        <v>45</v>
      </c>
      <c r="AA26" s="88" t="s">
        <v>48</v>
      </c>
      <c r="AB26" s="89" t="s">
        <v>45</v>
      </c>
      <c r="AC26" s="86">
        <f>AC23</f>
        <v>33.11</v>
      </c>
      <c r="AD26" s="87"/>
      <c r="AE26" s="87"/>
      <c r="AF26" s="88" t="s">
        <v>49</v>
      </c>
      <c r="AG26" s="89" t="s">
        <v>45</v>
      </c>
      <c r="AH26" s="88" t="s">
        <v>50</v>
      </c>
      <c r="AI26" s="89" t="s">
        <v>45</v>
      </c>
      <c r="AJ26" s="86">
        <f>AJ23</f>
        <v>33.78</v>
      </c>
      <c r="AK26" s="87"/>
      <c r="AL26" s="87"/>
      <c r="AM26" s="88" t="s">
        <v>51</v>
      </c>
      <c r="AN26" s="89" t="s">
        <v>45</v>
      </c>
      <c r="AO26" s="88" t="s">
        <v>52</v>
      </c>
      <c r="AP26" s="89" t="s">
        <v>45</v>
      </c>
      <c r="AQ26" s="86">
        <f>AQ23</f>
        <v>33.78</v>
      </c>
      <c r="AR26" s="87"/>
      <c r="AS26" s="87"/>
      <c r="AT26" s="88" t="s">
        <v>53</v>
      </c>
      <c r="AU26" s="89" t="s">
        <v>45</v>
      </c>
      <c r="AV26" s="88" t="s">
        <v>54</v>
      </c>
      <c r="AW26" s="89" t="s">
        <v>45</v>
      </c>
      <c r="AX26" s="86">
        <f>AX23</f>
        <v>34.26</v>
      </c>
      <c r="AY26" s="87"/>
      <c r="AZ26" s="87"/>
      <c r="BA26" s="88" t="s">
        <v>55</v>
      </c>
      <c r="BB26" s="89" t="s">
        <v>45</v>
      </c>
      <c r="BC26" s="88" t="s">
        <v>56</v>
      </c>
      <c r="BD26" s="89" t="s">
        <v>45</v>
      </c>
      <c r="BE26" s="86">
        <f>BE23</f>
        <v>34.26</v>
      </c>
      <c r="BF26" s="87"/>
      <c r="BG26" s="87"/>
      <c r="BH26" s="88" t="s">
        <v>57</v>
      </c>
      <c r="BI26" s="89" t="s">
        <v>45</v>
      </c>
      <c r="BJ26" s="88" t="s">
        <v>58</v>
      </c>
      <c r="BK26" s="89" t="s">
        <v>45</v>
      </c>
      <c r="BL26" s="86">
        <f>BL23</f>
        <v>35.770000000000003</v>
      </c>
      <c r="BM26" s="87"/>
      <c r="BN26" s="87"/>
      <c r="BO26" s="88" t="s">
        <v>59</v>
      </c>
      <c r="BP26" s="89" t="s">
        <v>45</v>
      </c>
      <c r="BQ26" s="88" t="s">
        <v>60</v>
      </c>
      <c r="BR26" s="89" t="s">
        <v>45</v>
      </c>
      <c r="BS26" s="86">
        <v>35.770000000000003</v>
      </c>
      <c r="BT26" s="87"/>
      <c r="BU26" s="87"/>
      <c r="BV26" s="88" t="s">
        <v>61</v>
      </c>
      <c r="BW26" s="89" t="s">
        <v>45</v>
      </c>
      <c r="BX26" s="88" t="s">
        <v>62</v>
      </c>
      <c r="BY26" s="89" t="s">
        <v>45</v>
      </c>
      <c r="BZ26" s="86">
        <f>BZ23</f>
        <v>35.9</v>
      </c>
      <c r="CA26" s="87"/>
      <c r="CB26" s="87"/>
      <c r="CC26" s="88" t="s">
        <v>63</v>
      </c>
      <c r="CD26" s="89" t="s">
        <v>45</v>
      </c>
      <c r="CE26" s="88" t="s">
        <v>64</v>
      </c>
      <c r="CF26" s="89" t="s">
        <v>65</v>
      </c>
      <c r="CG26" s="90"/>
      <c r="CH26" s="91" t="s">
        <v>66</v>
      </c>
      <c r="CI26" s="2" t="e">
        <f ca="1">strCheckDate(O27:CG27)</f>
        <v>#NAME?</v>
      </c>
      <c r="CK26" s="79" t="str">
        <f>IF(M26="","",M26 )</f>
        <v>население (тарифы указываются с учетом НДС)</v>
      </c>
      <c r="CL26" s="79"/>
      <c r="CM26" s="79"/>
      <c r="CN26" s="79"/>
    </row>
    <row r="27" spans="1:92" ht="14.25" hidden="1" customHeight="1">
      <c r="A27" s="61"/>
      <c r="B27" s="61"/>
      <c r="C27" s="61"/>
      <c r="D27" s="61"/>
      <c r="E27" s="61"/>
      <c r="F27" s="62"/>
      <c r="G27" s="62"/>
      <c r="H27" s="62"/>
      <c r="I27" s="46"/>
      <c r="J27" s="46"/>
      <c r="K27" s="77"/>
      <c r="L27" s="93"/>
      <c r="M27" s="94"/>
      <c r="N27" s="85"/>
      <c r="O27" s="95"/>
      <c r="P27" s="96"/>
      <c r="Q27" s="97" t="str">
        <f>R26 &amp; "-" &amp; T26</f>
        <v>01.01.2019-30.06.2019</v>
      </c>
      <c r="R27" s="88"/>
      <c r="S27" s="89"/>
      <c r="T27" s="98"/>
      <c r="U27" s="89"/>
      <c r="V27" s="95"/>
      <c r="W27" s="96"/>
      <c r="X27" s="97" t="str">
        <f>Y26 &amp; "-" &amp; AA26</f>
        <v>01.07.2019-31.12.2019</v>
      </c>
      <c r="Y27" s="88"/>
      <c r="Z27" s="89"/>
      <c r="AA27" s="98"/>
      <c r="AB27" s="89"/>
      <c r="AC27" s="95"/>
      <c r="AD27" s="96"/>
      <c r="AE27" s="97" t="str">
        <f>AF26 &amp; "-" &amp; AH26</f>
        <v>01.01.2020-30.06.2020</v>
      </c>
      <c r="AF27" s="88"/>
      <c r="AG27" s="89"/>
      <c r="AH27" s="98"/>
      <c r="AI27" s="89"/>
      <c r="AJ27" s="95"/>
      <c r="AK27" s="96"/>
      <c r="AL27" s="97" t="str">
        <f>AM26 &amp; "-" &amp; AO26</f>
        <v>01.07.2020-31.12.2020</v>
      </c>
      <c r="AM27" s="88"/>
      <c r="AN27" s="89"/>
      <c r="AO27" s="98"/>
      <c r="AP27" s="89"/>
      <c r="AQ27" s="95"/>
      <c r="AR27" s="96"/>
      <c r="AS27" s="97" t="str">
        <f>AT26 &amp; "-" &amp; AV26</f>
        <v>01.01.2021-30.06.2021</v>
      </c>
      <c r="AT27" s="88"/>
      <c r="AU27" s="89"/>
      <c r="AV27" s="98"/>
      <c r="AW27" s="89"/>
      <c r="AX27" s="95"/>
      <c r="AY27" s="96"/>
      <c r="AZ27" s="97" t="str">
        <f>BA26 &amp; "-" &amp; BC26</f>
        <v>01.07.2021-31.12.2021</v>
      </c>
      <c r="BA27" s="88"/>
      <c r="BB27" s="89"/>
      <c r="BC27" s="98"/>
      <c r="BD27" s="89"/>
      <c r="BE27" s="95"/>
      <c r="BF27" s="96"/>
      <c r="BG27" s="97" t="str">
        <f>BH26 &amp; "-" &amp; BJ26</f>
        <v>01.01.2022-30.06.2022</v>
      </c>
      <c r="BH27" s="88"/>
      <c r="BI27" s="89"/>
      <c r="BJ27" s="98"/>
      <c r="BK27" s="89"/>
      <c r="BL27" s="95"/>
      <c r="BM27" s="96"/>
      <c r="BN27" s="97" t="str">
        <f>BO26 &amp; "-" &amp; BQ26</f>
        <v>01.07.2022-31.12.2022</v>
      </c>
      <c r="BO27" s="88"/>
      <c r="BP27" s="89"/>
      <c r="BQ27" s="98"/>
      <c r="BR27" s="89"/>
      <c r="BS27" s="95"/>
      <c r="BT27" s="96"/>
      <c r="BU27" s="97" t="str">
        <f>BV26 &amp; "-" &amp; BX26</f>
        <v>01.01.2023-30.06.2023</v>
      </c>
      <c r="BV27" s="88"/>
      <c r="BW27" s="89"/>
      <c r="BX27" s="98"/>
      <c r="BY27" s="89"/>
      <c r="BZ27" s="95"/>
      <c r="CA27" s="96"/>
      <c r="CB27" s="97" t="str">
        <f>CC26 &amp; "-" &amp; CE26</f>
        <v>01.07.2023-31.12.2023</v>
      </c>
      <c r="CC27" s="88"/>
      <c r="CD27" s="89"/>
      <c r="CE27" s="98"/>
      <c r="CF27" s="89"/>
      <c r="CG27" s="90"/>
      <c r="CH27" s="99"/>
      <c r="CL27" s="79"/>
    </row>
    <row r="28" spans="1:92" ht="23.25" customHeight="1">
      <c r="A28" s="61"/>
      <c r="B28" s="61"/>
      <c r="C28" s="61">
        <v>2</v>
      </c>
      <c r="D28" s="62"/>
      <c r="E28" s="64"/>
      <c r="F28" s="64"/>
      <c r="G28" s="64"/>
      <c r="H28" s="64"/>
      <c r="I28" s="77"/>
      <c r="J28" s="72"/>
      <c r="K28" s="39"/>
      <c r="L28" s="73" t="s">
        <v>104</v>
      </c>
      <c r="M28" s="78" t="s">
        <v>36</v>
      </c>
      <c r="N28" s="75"/>
      <c r="O28" s="107" t="str">
        <f>IF('[1]Перечень тарифов'!R22="","","" &amp; '[1]Перечень тарифов'!R22 &amp; "")</f>
        <v>с. Большой Сундырь</v>
      </c>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9"/>
      <c r="CH28" s="21" t="s">
        <v>37</v>
      </c>
      <c r="CL28" s="79"/>
    </row>
    <row r="29" spans="1:92" ht="19.5" customHeight="1">
      <c r="A29" s="61"/>
      <c r="B29" s="61"/>
      <c r="C29" s="61"/>
      <c r="D29" s="61">
        <v>1</v>
      </c>
      <c r="E29" s="64"/>
      <c r="F29" s="64"/>
      <c r="G29" s="64"/>
      <c r="H29" s="64"/>
      <c r="I29" s="46"/>
      <c r="J29" s="72"/>
      <c r="K29" s="39"/>
      <c r="L29" s="73" t="s">
        <v>105</v>
      </c>
      <c r="M29" s="80" t="s">
        <v>38</v>
      </c>
      <c r="N29" s="75"/>
      <c r="O29" s="103"/>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5"/>
      <c r="CH29" s="21" t="s">
        <v>39</v>
      </c>
      <c r="CL29" s="79"/>
    </row>
    <row r="30" spans="1:92" ht="24.75" customHeight="1">
      <c r="A30" s="61"/>
      <c r="B30" s="61"/>
      <c r="C30" s="61"/>
      <c r="D30" s="61"/>
      <c r="E30" s="61">
        <v>1</v>
      </c>
      <c r="F30" s="64"/>
      <c r="G30" s="64"/>
      <c r="H30" s="64"/>
      <c r="I30" s="46"/>
      <c r="J30" s="46"/>
      <c r="K30" s="39"/>
      <c r="L30" s="73" t="s">
        <v>106</v>
      </c>
      <c r="M30" s="82" t="s">
        <v>40</v>
      </c>
      <c r="N30" s="21"/>
      <c r="O30" s="100" t="s">
        <v>41</v>
      </c>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2"/>
      <c r="CH30" s="21" t="s">
        <v>42</v>
      </c>
      <c r="CJ30" s="79" t="e">
        <f ca="1">strCheckUnique(CK30:CK32)</f>
        <v>#NAME?</v>
      </c>
      <c r="CL30" s="79"/>
    </row>
    <row r="31" spans="1:92" ht="27" customHeight="1">
      <c r="A31" s="61"/>
      <c r="B31" s="61"/>
      <c r="C31" s="61"/>
      <c r="D31" s="61"/>
      <c r="E31" s="61"/>
      <c r="F31" s="62">
        <v>1</v>
      </c>
      <c r="G31" s="62"/>
      <c r="H31" s="62"/>
      <c r="I31" s="46"/>
      <c r="J31" s="46"/>
      <c r="K31" s="77"/>
      <c r="L31" s="73" t="s">
        <v>107</v>
      </c>
      <c r="M31" s="84" t="s">
        <v>43</v>
      </c>
      <c r="N31" s="85"/>
      <c r="O31" s="86">
        <v>37.53</v>
      </c>
      <c r="P31" s="87"/>
      <c r="Q31" s="87"/>
      <c r="R31" s="88" t="s">
        <v>44</v>
      </c>
      <c r="S31" s="89" t="s">
        <v>45</v>
      </c>
      <c r="T31" s="88" t="s">
        <v>46</v>
      </c>
      <c r="U31" s="89" t="s">
        <v>45</v>
      </c>
      <c r="V31" s="86">
        <v>38.43</v>
      </c>
      <c r="W31" s="87"/>
      <c r="X31" s="87"/>
      <c r="Y31" s="88" t="s">
        <v>47</v>
      </c>
      <c r="Z31" s="89" t="s">
        <v>45</v>
      </c>
      <c r="AA31" s="88" t="s">
        <v>48</v>
      </c>
      <c r="AB31" s="89" t="s">
        <v>45</v>
      </c>
      <c r="AC31" s="86">
        <v>38.43</v>
      </c>
      <c r="AD31" s="87"/>
      <c r="AE31" s="87"/>
      <c r="AF31" s="88" t="s">
        <v>49</v>
      </c>
      <c r="AG31" s="89" t="s">
        <v>45</v>
      </c>
      <c r="AH31" s="88" t="s">
        <v>50</v>
      </c>
      <c r="AI31" s="89" t="s">
        <v>45</v>
      </c>
      <c r="AJ31" s="86">
        <v>39.4</v>
      </c>
      <c r="AK31" s="87"/>
      <c r="AL31" s="87"/>
      <c r="AM31" s="88" t="s">
        <v>51</v>
      </c>
      <c r="AN31" s="89" t="s">
        <v>45</v>
      </c>
      <c r="AO31" s="88" t="s">
        <v>52</v>
      </c>
      <c r="AP31" s="89" t="s">
        <v>45</v>
      </c>
      <c r="AQ31" s="86">
        <v>39.4</v>
      </c>
      <c r="AR31" s="87"/>
      <c r="AS31" s="87"/>
      <c r="AT31" s="88" t="s">
        <v>53</v>
      </c>
      <c r="AU31" s="89" t="s">
        <v>45</v>
      </c>
      <c r="AV31" s="88" t="s">
        <v>54</v>
      </c>
      <c r="AW31" s="89" t="s">
        <v>45</v>
      </c>
      <c r="AX31" s="86">
        <v>40.700000000000003</v>
      </c>
      <c r="AY31" s="87"/>
      <c r="AZ31" s="87"/>
      <c r="BA31" s="88" t="s">
        <v>55</v>
      </c>
      <c r="BB31" s="89" t="s">
        <v>45</v>
      </c>
      <c r="BC31" s="88" t="s">
        <v>56</v>
      </c>
      <c r="BD31" s="89" t="s">
        <v>45</v>
      </c>
      <c r="BE31" s="86">
        <v>40.700000000000003</v>
      </c>
      <c r="BF31" s="87"/>
      <c r="BG31" s="87"/>
      <c r="BH31" s="88" t="s">
        <v>57</v>
      </c>
      <c r="BI31" s="89" t="s">
        <v>45</v>
      </c>
      <c r="BJ31" s="88" t="s">
        <v>58</v>
      </c>
      <c r="BK31" s="89" t="s">
        <v>45</v>
      </c>
      <c r="BL31" s="86">
        <v>41.74</v>
      </c>
      <c r="BM31" s="87"/>
      <c r="BN31" s="87"/>
      <c r="BO31" s="88" t="s">
        <v>59</v>
      </c>
      <c r="BP31" s="89" t="s">
        <v>45</v>
      </c>
      <c r="BQ31" s="88" t="s">
        <v>60</v>
      </c>
      <c r="BR31" s="89" t="s">
        <v>45</v>
      </c>
      <c r="BS31" s="86">
        <v>41.74</v>
      </c>
      <c r="BT31" s="87"/>
      <c r="BU31" s="87"/>
      <c r="BV31" s="88" t="s">
        <v>61</v>
      </c>
      <c r="BW31" s="89" t="s">
        <v>45</v>
      </c>
      <c r="BX31" s="88" t="s">
        <v>62</v>
      </c>
      <c r="BY31" s="89" t="s">
        <v>45</v>
      </c>
      <c r="BZ31" s="86">
        <v>43.12</v>
      </c>
      <c r="CA31" s="87"/>
      <c r="CB31" s="87"/>
      <c r="CC31" s="88" t="s">
        <v>63</v>
      </c>
      <c r="CD31" s="89" t="s">
        <v>45</v>
      </c>
      <c r="CE31" s="88" t="s">
        <v>64</v>
      </c>
      <c r="CF31" s="89" t="s">
        <v>65</v>
      </c>
      <c r="CG31" s="90"/>
      <c r="CH31" s="91" t="s">
        <v>66</v>
      </c>
      <c r="CI31" s="2" t="e">
        <f ca="1">strCheckDate(O32:CG32)</f>
        <v>#NAME?</v>
      </c>
      <c r="CK31" s="79" t="str">
        <f>IF(M31="","",M31 )</f>
        <v>потребители, кроме населения</v>
      </c>
      <c r="CL31" s="79"/>
      <c r="CM31" s="79"/>
      <c r="CN31" s="79"/>
    </row>
    <row r="32" spans="1:92" ht="14.25" hidden="1" customHeight="1">
      <c r="A32" s="61"/>
      <c r="B32" s="61"/>
      <c r="C32" s="61"/>
      <c r="D32" s="61"/>
      <c r="E32" s="61"/>
      <c r="F32" s="62"/>
      <c r="G32" s="62"/>
      <c r="H32" s="62"/>
      <c r="I32" s="46"/>
      <c r="J32" s="46"/>
      <c r="K32" s="77"/>
      <c r="L32" s="93"/>
      <c r="M32" s="94"/>
      <c r="N32" s="85"/>
      <c r="O32" s="95"/>
      <c r="P32" s="96"/>
      <c r="Q32" s="97" t="str">
        <f>R31 &amp; "-" &amp; T31</f>
        <v>01.01.2019-30.06.2019</v>
      </c>
      <c r="R32" s="88"/>
      <c r="S32" s="89"/>
      <c r="T32" s="98"/>
      <c r="U32" s="89"/>
      <c r="V32" s="95"/>
      <c r="W32" s="96"/>
      <c r="X32" s="97" t="str">
        <f>Y31 &amp; "-" &amp; AA31</f>
        <v>01.07.2019-31.12.2019</v>
      </c>
      <c r="Y32" s="88"/>
      <c r="Z32" s="89"/>
      <c r="AA32" s="98"/>
      <c r="AB32" s="89"/>
      <c r="AC32" s="95"/>
      <c r="AD32" s="96"/>
      <c r="AE32" s="97" t="str">
        <f>AF31 &amp; "-" &amp; AH31</f>
        <v>01.01.2020-30.06.2020</v>
      </c>
      <c r="AF32" s="88"/>
      <c r="AG32" s="89"/>
      <c r="AH32" s="98"/>
      <c r="AI32" s="89"/>
      <c r="AJ32" s="95"/>
      <c r="AK32" s="96"/>
      <c r="AL32" s="97" t="str">
        <f>AM31 &amp; "-" &amp; AO31</f>
        <v>01.07.2020-31.12.2020</v>
      </c>
      <c r="AM32" s="88"/>
      <c r="AN32" s="89"/>
      <c r="AO32" s="98"/>
      <c r="AP32" s="89"/>
      <c r="AQ32" s="95"/>
      <c r="AR32" s="96"/>
      <c r="AS32" s="97" t="str">
        <f>AT31 &amp; "-" &amp; AV31</f>
        <v>01.01.2021-30.06.2021</v>
      </c>
      <c r="AT32" s="88"/>
      <c r="AU32" s="89"/>
      <c r="AV32" s="98"/>
      <c r="AW32" s="89"/>
      <c r="AX32" s="95"/>
      <c r="AY32" s="96"/>
      <c r="AZ32" s="97" t="str">
        <f>BA31 &amp; "-" &amp; BC31</f>
        <v>01.07.2021-31.12.2021</v>
      </c>
      <c r="BA32" s="88"/>
      <c r="BB32" s="89"/>
      <c r="BC32" s="98"/>
      <c r="BD32" s="89"/>
      <c r="BE32" s="95"/>
      <c r="BF32" s="96"/>
      <c r="BG32" s="97" t="str">
        <f>BH31 &amp; "-" &amp; BJ31</f>
        <v>01.01.2022-30.06.2022</v>
      </c>
      <c r="BH32" s="88"/>
      <c r="BI32" s="89"/>
      <c r="BJ32" s="98"/>
      <c r="BK32" s="89"/>
      <c r="BL32" s="95"/>
      <c r="BM32" s="96"/>
      <c r="BN32" s="97" t="str">
        <f>BO31 &amp; "-" &amp; BQ31</f>
        <v>01.07.2022-31.12.2022</v>
      </c>
      <c r="BO32" s="88"/>
      <c r="BP32" s="89"/>
      <c r="BQ32" s="98"/>
      <c r="BR32" s="89"/>
      <c r="BS32" s="95"/>
      <c r="BT32" s="96"/>
      <c r="BU32" s="97" t="str">
        <f>BV31 &amp; "-" &amp; BX31</f>
        <v>01.01.2023-30.06.2023</v>
      </c>
      <c r="BV32" s="88"/>
      <c r="BW32" s="89"/>
      <c r="BX32" s="98"/>
      <c r="BY32" s="89"/>
      <c r="BZ32" s="95"/>
      <c r="CA32" s="96"/>
      <c r="CB32" s="97" t="str">
        <f>CC31 &amp; "-" &amp; CE31</f>
        <v>01.07.2023-31.12.2023</v>
      </c>
      <c r="CC32" s="88"/>
      <c r="CD32" s="89"/>
      <c r="CE32" s="98"/>
      <c r="CF32" s="89"/>
      <c r="CG32" s="90"/>
      <c r="CH32" s="99"/>
      <c r="CL32" s="79"/>
    </row>
    <row r="33" spans="1:92" ht="18.75" customHeight="1">
      <c r="A33" s="61"/>
      <c r="B33" s="61"/>
      <c r="C33" s="61"/>
      <c r="D33" s="61"/>
      <c r="E33" s="61">
        <v>2</v>
      </c>
      <c r="F33" s="64"/>
      <c r="G33" s="64"/>
      <c r="H33" s="64"/>
      <c r="I33" s="46"/>
      <c r="J33" s="46" t="s">
        <v>18</v>
      </c>
      <c r="K33" s="39"/>
      <c r="L33" s="73" t="s">
        <v>108</v>
      </c>
      <c r="M33" s="82" t="s">
        <v>40</v>
      </c>
      <c r="N33" s="21"/>
      <c r="O33" s="100" t="s">
        <v>67</v>
      </c>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2"/>
      <c r="CH33" s="21" t="s">
        <v>42</v>
      </c>
      <c r="CJ33" s="79" t="e">
        <f ca="1">strCheckUnique(CK33:CK35)</f>
        <v>#NAME?</v>
      </c>
      <c r="CL33" s="79"/>
    </row>
    <row r="34" spans="1:92" ht="29.25" customHeight="1">
      <c r="A34" s="61"/>
      <c r="B34" s="61"/>
      <c r="C34" s="61"/>
      <c r="D34" s="61"/>
      <c r="E34" s="61"/>
      <c r="F34" s="62">
        <v>1</v>
      </c>
      <c r="G34" s="62"/>
      <c r="H34" s="62"/>
      <c r="I34" s="46"/>
      <c r="J34" s="46"/>
      <c r="K34" s="77"/>
      <c r="L34" s="73" t="s">
        <v>109</v>
      </c>
      <c r="M34" s="84" t="s">
        <v>68</v>
      </c>
      <c r="N34" s="85"/>
      <c r="O34" s="86">
        <f>O31</f>
        <v>37.53</v>
      </c>
      <c r="P34" s="87"/>
      <c r="Q34" s="87"/>
      <c r="R34" s="88" t="s">
        <v>44</v>
      </c>
      <c r="S34" s="89" t="s">
        <v>45</v>
      </c>
      <c r="T34" s="88" t="s">
        <v>46</v>
      </c>
      <c r="U34" s="89" t="s">
        <v>45</v>
      </c>
      <c r="V34" s="86">
        <f>V31</f>
        <v>38.43</v>
      </c>
      <c r="W34" s="87"/>
      <c r="X34" s="87"/>
      <c r="Y34" s="88" t="s">
        <v>47</v>
      </c>
      <c r="Z34" s="89" t="s">
        <v>45</v>
      </c>
      <c r="AA34" s="88" t="s">
        <v>48</v>
      </c>
      <c r="AB34" s="89" t="s">
        <v>45</v>
      </c>
      <c r="AC34" s="86">
        <f>AC31</f>
        <v>38.43</v>
      </c>
      <c r="AD34" s="87"/>
      <c r="AE34" s="87"/>
      <c r="AF34" s="88" t="s">
        <v>49</v>
      </c>
      <c r="AG34" s="89" t="s">
        <v>45</v>
      </c>
      <c r="AH34" s="88" t="s">
        <v>50</v>
      </c>
      <c r="AI34" s="89" t="s">
        <v>45</v>
      </c>
      <c r="AJ34" s="86">
        <v>39.4</v>
      </c>
      <c r="AK34" s="87"/>
      <c r="AL34" s="87"/>
      <c r="AM34" s="88" t="s">
        <v>51</v>
      </c>
      <c r="AN34" s="89" t="s">
        <v>45</v>
      </c>
      <c r="AO34" s="88" t="s">
        <v>52</v>
      </c>
      <c r="AP34" s="89" t="s">
        <v>45</v>
      </c>
      <c r="AQ34" s="86">
        <f>AQ31</f>
        <v>39.4</v>
      </c>
      <c r="AR34" s="87"/>
      <c r="AS34" s="87"/>
      <c r="AT34" s="88" t="s">
        <v>53</v>
      </c>
      <c r="AU34" s="89" t="s">
        <v>45</v>
      </c>
      <c r="AV34" s="88" t="s">
        <v>54</v>
      </c>
      <c r="AW34" s="89" t="s">
        <v>45</v>
      </c>
      <c r="AX34" s="86">
        <v>40.700000000000003</v>
      </c>
      <c r="AY34" s="87"/>
      <c r="AZ34" s="87"/>
      <c r="BA34" s="88" t="s">
        <v>55</v>
      </c>
      <c r="BB34" s="89" t="s">
        <v>45</v>
      </c>
      <c r="BC34" s="88" t="s">
        <v>56</v>
      </c>
      <c r="BD34" s="89" t="s">
        <v>45</v>
      </c>
      <c r="BE34" s="86">
        <f>BE31</f>
        <v>40.700000000000003</v>
      </c>
      <c r="BF34" s="87"/>
      <c r="BG34" s="87"/>
      <c r="BH34" s="88" t="s">
        <v>57</v>
      </c>
      <c r="BI34" s="89" t="s">
        <v>45</v>
      </c>
      <c r="BJ34" s="88" t="s">
        <v>58</v>
      </c>
      <c r="BK34" s="89" t="s">
        <v>45</v>
      </c>
      <c r="BL34" s="86">
        <f>BL31</f>
        <v>41.74</v>
      </c>
      <c r="BM34" s="87"/>
      <c r="BN34" s="87"/>
      <c r="BO34" s="88" t="s">
        <v>59</v>
      </c>
      <c r="BP34" s="89" t="s">
        <v>45</v>
      </c>
      <c r="BQ34" s="88" t="s">
        <v>60</v>
      </c>
      <c r="BR34" s="89" t="s">
        <v>45</v>
      </c>
      <c r="BS34" s="86">
        <f>BS31</f>
        <v>41.74</v>
      </c>
      <c r="BT34" s="87"/>
      <c r="BU34" s="87"/>
      <c r="BV34" s="88" t="s">
        <v>61</v>
      </c>
      <c r="BW34" s="89" t="s">
        <v>45</v>
      </c>
      <c r="BX34" s="88" t="s">
        <v>62</v>
      </c>
      <c r="BY34" s="89" t="s">
        <v>45</v>
      </c>
      <c r="BZ34" s="86">
        <f>BZ31</f>
        <v>43.12</v>
      </c>
      <c r="CA34" s="87"/>
      <c r="CB34" s="87"/>
      <c r="CC34" s="88" t="s">
        <v>63</v>
      </c>
      <c r="CD34" s="89" t="s">
        <v>45</v>
      </c>
      <c r="CE34" s="88" t="s">
        <v>64</v>
      </c>
      <c r="CF34" s="89" t="s">
        <v>65</v>
      </c>
      <c r="CG34" s="90"/>
      <c r="CH34" s="91" t="s">
        <v>66</v>
      </c>
      <c r="CI34" s="2" t="e">
        <f ca="1">strCheckDate(O35:CG35)</f>
        <v>#NAME?</v>
      </c>
      <c r="CK34" s="79" t="str">
        <f>IF(M34="","",M34 )</f>
        <v>население (тарифы указываются с учетом НДС)</v>
      </c>
      <c r="CL34" s="79"/>
      <c r="CM34" s="79"/>
      <c r="CN34" s="79"/>
    </row>
    <row r="35" spans="1:92" ht="14.25" hidden="1" customHeight="1">
      <c r="A35" s="61"/>
      <c r="B35" s="61"/>
      <c r="C35" s="61"/>
      <c r="D35" s="61"/>
      <c r="E35" s="61"/>
      <c r="F35" s="62"/>
      <c r="G35" s="62"/>
      <c r="H35" s="62"/>
      <c r="I35" s="46"/>
      <c r="J35" s="46"/>
      <c r="K35" s="77"/>
      <c r="L35" s="93"/>
      <c r="M35" s="94"/>
      <c r="N35" s="85"/>
      <c r="O35" s="95"/>
      <c r="P35" s="96"/>
      <c r="Q35" s="97" t="str">
        <f>R34 &amp; "-" &amp; T34</f>
        <v>01.01.2019-30.06.2019</v>
      </c>
      <c r="R35" s="88"/>
      <c r="S35" s="89"/>
      <c r="T35" s="98"/>
      <c r="U35" s="89"/>
      <c r="V35" s="95"/>
      <c r="W35" s="96"/>
      <c r="X35" s="97" t="str">
        <f>Y34 &amp; "-" &amp; AA34</f>
        <v>01.07.2019-31.12.2019</v>
      </c>
      <c r="Y35" s="88"/>
      <c r="Z35" s="89"/>
      <c r="AA35" s="98"/>
      <c r="AB35" s="89"/>
      <c r="AC35" s="95"/>
      <c r="AD35" s="96"/>
      <c r="AE35" s="97" t="str">
        <f>AF34 &amp; "-" &amp; AH34</f>
        <v>01.01.2020-30.06.2020</v>
      </c>
      <c r="AF35" s="88"/>
      <c r="AG35" s="89"/>
      <c r="AH35" s="98"/>
      <c r="AI35" s="89"/>
      <c r="AJ35" s="95"/>
      <c r="AK35" s="96"/>
      <c r="AL35" s="97" t="str">
        <f>AM34 &amp; "-" &amp; AO34</f>
        <v>01.07.2020-31.12.2020</v>
      </c>
      <c r="AM35" s="88"/>
      <c r="AN35" s="89"/>
      <c r="AO35" s="98"/>
      <c r="AP35" s="89"/>
      <c r="AQ35" s="95"/>
      <c r="AR35" s="96"/>
      <c r="AS35" s="97" t="str">
        <f>AT34 &amp; "-" &amp; AV34</f>
        <v>01.01.2021-30.06.2021</v>
      </c>
      <c r="AT35" s="88"/>
      <c r="AU35" s="89"/>
      <c r="AV35" s="98"/>
      <c r="AW35" s="89"/>
      <c r="AX35" s="95"/>
      <c r="AY35" s="96"/>
      <c r="AZ35" s="97" t="str">
        <f>BA34 &amp; "-" &amp; BC34</f>
        <v>01.07.2021-31.12.2021</v>
      </c>
      <c r="BA35" s="88"/>
      <c r="BB35" s="89"/>
      <c r="BC35" s="98"/>
      <c r="BD35" s="89"/>
      <c r="BE35" s="95"/>
      <c r="BF35" s="96"/>
      <c r="BG35" s="97" t="str">
        <f>BH34 &amp; "-" &amp; BJ34</f>
        <v>01.01.2022-30.06.2022</v>
      </c>
      <c r="BH35" s="88"/>
      <c r="BI35" s="89"/>
      <c r="BJ35" s="98"/>
      <c r="BK35" s="89"/>
      <c r="BL35" s="95"/>
      <c r="BM35" s="96"/>
      <c r="BN35" s="97" t="str">
        <f>BO34 &amp; "-" &amp; BQ34</f>
        <v>01.07.2022-31.12.2022</v>
      </c>
      <c r="BO35" s="88"/>
      <c r="BP35" s="89"/>
      <c r="BQ35" s="98"/>
      <c r="BR35" s="89"/>
      <c r="BS35" s="95"/>
      <c r="BT35" s="96"/>
      <c r="BU35" s="97" t="str">
        <f>BV34 &amp; "-" &amp; BX34</f>
        <v>01.01.2023-30.06.2023</v>
      </c>
      <c r="BV35" s="88"/>
      <c r="BW35" s="89"/>
      <c r="BX35" s="98"/>
      <c r="BY35" s="89"/>
      <c r="BZ35" s="95"/>
      <c r="CA35" s="96"/>
      <c r="CB35" s="97" t="str">
        <f>CC34 &amp; "-" &amp; CE34</f>
        <v>01.07.2023-31.12.2023</v>
      </c>
      <c r="CC35" s="88"/>
      <c r="CD35" s="89"/>
      <c r="CE35" s="98"/>
      <c r="CF35" s="89"/>
      <c r="CG35" s="90"/>
      <c r="CH35" s="99"/>
      <c r="CL35" s="79"/>
    </row>
    <row r="36" spans="1:92" ht="31.5" customHeight="1">
      <c r="A36" s="61"/>
      <c r="B36" s="61"/>
      <c r="C36" s="61">
        <v>3</v>
      </c>
      <c r="D36" s="62"/>
      <c r="E36" s="64"/>
      <c r="F36" s="64"/>
      <c r="G36" s="64"/>
      <c r="H36" s="64"/>
      <c r="I36" s="77"/>
      <c r="J36" s="72"/>
      <c r="K36" s="39"/>
      <c r="L36" s="73" t="s">
        <v>110</v>
      </c>
      <c r="M36" s="78" t="s">
        <v>36</v>
      </c>
      <c r="N36" s="75"/>
      <c r="O36" s="107" t="str">
        <f>IF('[1]Перечень тарифов'!R23="","","" &amp; '[1]Перечень тарифов'!R23 &amp; "")</f>
        <v>д. Москакасы</v>
      </c>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9"/>
      <c r="CH36" s="21" t="s">
        <v>37</v>
      </c>
      <c r="CL36" s="79"/>
    </row>
    <row r="37" spans="1:92" ht="22.5" customHeight="1">
      <c r="A37" s="61"/>
      <c r="B37" s="61"/>
      <c r="C37" s="61"/>
      <c r="D37" s="61">
        <v>1</v>
      </c>
      <c r="E37" s="64"/>
      <c r="F37" s="64"/>
      <c r="G37" s="64"/>
      <c r="H37" s="64"/>
      <c r="I37" s="46"/>
      <c r="J37" s="72"/>
      <c r="K37" s="39"/>
      <c r="L37" s="73" t="s">
        <v>111</v>
      </c>
      <c r="M37" s="80" t="s">
        <v>38</v>
      </c>
      <c r="N37" s="75"/>
      <c r="O37" s="103"/>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5"/>
      <c r="CH37" s="21" t="s">
        <v>39</v>
      </c>
      <c r="CL37" s="79"/>
    </row>
    <row r="38" spans="1:92" ht="33.75" customHeight="1">
      <c r="A38" s="61"/>
      <c r="B38" s="61"/>
      <c r="C38" s="61"/>
      <c r="D38" s="61"/>
      <c r="E38" s="61">
        <v>1</v>
      </c>
      <c r="F38" s="64"/>
      <c r="G38" s="64"/>
      <c r="H38" s="64"/>
      <c r="I38" s="46"/>
      <c r="J38" s="46"/>
      <c r="K38" s="39"/>
      <c r="L38" s="73" t="s">
        <v>112</v>
      </c>
      <c r="M38" s="82" t="s">
        <v>40</v>
      </c>
      <c r="N38" s="21"/>
      <c r="O38" s="100" t="s">
        <v>41</v>
      </c>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2"/>
      <c r="CH38" s="21" t="s">
        <v>42</v>
      </c>
      <c r="CJ38" s="79" t="e">
        <f ca="1">strCheckUnique(CK38:CK40)</f>
        <v>#NAME?</v>
      </c>
      <c r="CL38" s="79"/>
    </row>
    <row r="39" spans="1:92" ht="30" customHeight="1">
      <c r="A39" s="61"/>
      <c r="B39" s="61"/>
      <c r="C39" s="61"/>
      <c r="D39" s="61"/>
      <c r="E39" s="61"/>
      <c r="F39" s="62">
        <v>1</v>
      </c>
      <c r="G39" s="62"/>
      <c r="H39" s="62"/>
      <c r="I39" s="46"/>
      <c r="J39" s="46"/>
      <c r="K39" s="77"/>
      <c r="L39" s="73" t="s">
        <v>113</v>
      </c>
      <c r="M39" s="84" t="s">
        <v>43</v>
      </c>
      <c r="N39" s="85"/>
      <c r="O39" s="86">
        <f>O31</f>
        <v>37.53</v>
      </c>
      <c r="P39" s="87"/>
      <c r="Q39" s="87"/>
      <c r="R39" s="88" t="s">
        <v>44</v>
      </c>
      <c r="S39" s="89" t="s">
        <v>45</v>
      </c>
      <c r="T39" s="88" t="s">
        <v>46</v>
      </c>
      <c r="U39" s="89" t="s">
        <v>45</v>
      </c>
      <c r="V39" s="86">
        <f>V34</f>
        <v>38.43</v>
      </c>
      <c r="W39" s="87"/>
      <c r="X39" s="87"/>
      <c r="Y39" s="88" t="s">
        <v>47</v>
      </c>
      <c r="Z39" s="89" t="s">
        <v>45</v>
      </c>
      <c r="AA39" s="88" t="s">
        <v>48</v>
      </c>
      <c r="AB39" s="89" t="s">
        <v>45</v>
      </c>
      <c r="AC39" s="86">
        <f>AC31</f>
        <v>38.43</v>
      </c>
      <c r="AD39" s="87"/>
      <c r="AE39" s="87"/>
      <c r="AF39" s="88" t="s">
        <v>49</v>
      </c>
      <c r="AG39" s="89" t="s">
        <v>45</v>
      </c>
      <c r="AH39" s="88" t="s">
        <v>50</v>
      </c>
      <c r="AI39" s="89" t="s">
        <v>45</v>
      </c>
      <c r="AJ39" s="86">
        <f>AJ31</f>
        <v>39.4</v>
      </c>
      <c r="AK39" s="87"/>
      <c r="AL39" s="87"/>
      <c r="AM39" s="88" t="s">
        <v>51</v>
      </c>
      <c r="AN39" s="89" t="s">
        <v>45</v>
      </c>
      <c r="AO39" s="88" t="s">
        <v>52</v>
      </c>
      <c r="AP39" s="89" t="s">
        <v>45</v>
      </c>
      <c r="AQ39" s="86">
        <f>AQ31</f>
        <v>39.4</v>
      </c>
      <c r="AR39" s="87"/>
      <c r="AS39" s="87"/>
      <c r="AT39" s="88" t="s">
        <v>53</v>
      </c>
      <c r="AU39" s="89" t="s">
        <v>45</v>
      </c>
      <c r="AV39" s="88" t="s">
        <v>54</v>
      </c>
      <c r="AW39" s="89" t="s">
        <v>45</v>
      </c>
      <c r="AX39" s="86">
        <f>AX31</f>
        <v>40.700000000000003</v>
      </c>
      <c r="AY39" s="87"/>
      <c r="AZ39" s="87"/>
      <c r="BA39" s="88" t="s">
        <v>55</v>
      </c>
      <c r="BB39" s="89" t="s">
        <v>45</v>
      </c>
      <c r="BC39" s="88" t="s">
        <v>56</v>
      </c>
      <c r="BD39" s="89" t="s">
        <v>45</v>
      </c>
      <c r="BE39" s="86">
        <f>BE34</f>
        <v>40.700000000000003</v>
      </c>
      <c r="BF39" s="87"/>
      <c r="BG39" s="87"/>
      <c r="BH39" s="88" t="s">
        <v>57</v>
      </c>
      <c r="BI39" s="89" t="s">
        <v>45</v>
      </c>
      <c r="BJ39" s="88" t="s">
        <v>58</v>
      </c>
      <c r="BK39" s="89" t="s">
        <v>45</v>
      </c>
      <c r="BL39" s="86">
        <f>BL31</f>
        <v>41.74</v>
      </c>
      <c r="BM39" s="87"/>
      <c r="BN39" s="87"/>
      <c r="BO39" s="88" t="s">
        <v>59</v>
      </c>
      <c r="BP39" s="89" t="s">
        <v>45</v>
      </c>
      <c r="BQ39" s="88" t="s">
        <v>60</v>
      </c>
      <c r="BR39" s="89" t="s">
        <v>45</v>
      </c>
      <c r="BS39" s="86">
        <f>BS31</f>
        <v>41.74</v>
      </c>
      <c r="BT39" s="87"/>
      <c r="BU39" s="87"/>
      <c r="BV39" s="88" t="s">
        <v>61</v>
      </c>
      <c r="BW39" s="89" t="s">
        <v>45</v>
      </c>
      <c r="BX39" s="88" t="s">
        <v>62</v>
      </c>
      <c r="BY39" s="89" t="s">
        <v>45</v>
      </c>
      <c r="BZ39" s="86">
        <f>BZ31</f>
        <v>43.12</v>
      </c>
      <c r="CA39" s="87"/>
      <c r="CB39" s="87"/>
      <c r="CC39" s="88" t="s">
        <v>63</v>
      </c>
      <c r="CD39" s="89" t="s">
        <v>45</v>
      </c>
      <c r="CE39" s="88" t="s">
        <v>64</v>
      </c>
      <c r="CF39" s="89" t="s">
        <v>65</v>
      </c>
      <c r="CG39" s="90"/>
      <c r="CH39" s="91" t="s">
        <v>66</v>
      </c>
      <c r="CI39" s="2" t="e">
        <f ca="1">strCheckDate(O40:CG40)</f>
        <v>#NAME?</v>
      </c>
      <c r="CK39" s="79" t="str">
        <f>IF(M39="","",M39 )</f>
        <v>потребители, кроме населения</v>
      </c>
      <c r="CL39" s="79"/>
      <c r="CM39" s="79"/>
      <c r="CN39" s="79"/>
    </row>
    <row r="40" spans="1:92" ht="14.25" hidden="1" customHeight="1">
      <c r="A40" s="61"/>
      <c r="B40" s="61"/>
      <c r="C40" s="61"/>
      <c r="D40" s="61"/>
      <c r="E40" s="61"/>
      <c r="F40" s="62"/>
      <c r="G40" s="62"/>
      <c r="H40" s="62"/>
      <c r="I40" s="46"/>
      <c r="J40" s="46"/>
      <c r="K40" s="77"/>
      <c r="L40" s="93"/>
      <c r="M40" s="94"/>
      <c r="N40" s="85"/>
      <c r="O40" s="95"/>
      <c r="P40" s="96"/>
      <c r="Q40" s="97" t="str">
        <f>R39 &amp; "-" &amp; T39</f>
        <v>01.01.2019-30.06.2019</v>
      </c>
      <c r="R40" s="88"/>
      <c r="S40" s="89"/>
      <c r="T40" s="98"/>
      <c r="U40" s="89"/>
      <c r="V40" s="95"/>
      <c r="W40" s="96"/>
      <c r="X40" s="97" t="str">
        <f>Y39 &amp; "-" &amp; AA39</f>
        <v>01.07.2019-31.12.2019</v>
      </c>
      <c r="Y40" s="88"/>
      <c r="Z40" s="89"/>
      <c r="AA40" s="98"/>
      <c r="AB40" s="89"/>
      <c r="AC40" s="95"/>
      <c r="AD40" s="96"/>
      <c r="AE40" s="97" t="str">
        <f>AF39 &amp; "-" &amp; AH39</f>
        <v>01.01.2020-30.06.2020</v>
      </c>
      <c r="AF40" s="88"/>
      <c r="AG40" s="89"/>
      <c r="AH40" s="98"/>
      <c r="AI40" s="89"/>
      <c r="AJ40" s="95"/>
      <c r="AK40" s="96"/>
      <c r="AL40" s="97" t="str">
        <f>AM39 &amp; "-" &amp; AO39</f>
        <v>01.07.2020-31.12.2020</v>
      </c>
      <c r="AM40" s="88"/>
      <c r="AN40" s="89"/>
      <c r="AO40" s="98"/>
      <c r="AP40" s="89"/>
      <c r="AQ40" s="95"/>
      <c r="AR40" s="96"/>
      <c r="AS40" s="97" t="str">
        <f>AT39 &amp; "-" &amp; AV39</f>
        <v>01.01.2021-30.06.2021</v>
      </c>
      <c r="AT40" s="88"/>
      <c r="AU40" s="89"/>
      <c r="AV40" s="98"/>
      <c r="AW40" s="89"/>
      <c r="AX40" s="95"/>
      <c r="AY40" s="96"/>
      <c r="AZ40" s="97" t="str">
        <f>BA39 &amp; "-" &amp; BC39</f>
        <v>01.07.2021-31.12.2021</v>
      </c>
      <c r="BA40" s="88"/>
      <c r="BB40" s="89"/>
      <c r="BC40" s="98"/>
      <c r="BD40" s="89"/>
      <c r="BE40" s="95"/>
      <c r="BF40" s="96"/>
      <c r="BG40" s="97" t="str">
        <f>BH39 &amp; "-" &amp; BJ39</f>
        <v>01.01.2022-30.06.2022</v>
      </c>
      <c r="BH40" s="88"/>
      <c r="BI40" s="89"/>
      <c r="BJ40" s="98"/>
      <c r="BK40" s="89"/>
      <c r="BL40" s="95"/>
      <c r="BM40" s="96"/>
      <c r="BN40" s="97" t="str">
        <f>BO39 &amp; "-" &amp; BQ39</f>
        <v>01.07.2022-31.12.2022</v>
      </c>
      <c r="BO40" s="88"/>
      <c r="BP40" s="89"/>
      <c r="BQ40" s="98"/>
      <c r="BR40" s="89"/>
      <c r="BS40" s="95"/>
      <c r="BT40" s="96"/>
      <c r="BU40" s="97" t="str">
        <f>BV39 &amp; "-" &amp; BX39</f>
        <v>01.01.2023-30.06.2023</v>
      </c>
      <c r="BV40" s="88"/>
      <c r="BW40" s="89"/>
      <c r="BX40" s="98"/>
      <c r="BY40" s="89"/>
      <c r="BZ40" s="95"/>
      <c r="CA40" s="96"/>
      <c r="CB40" s="97" t="str">
        <f>CC39 &amp; "-" &amp; CE39</f>
        <v>01.07.2023-31.12.2023</v>
      </c>
      <c r="CC40" s="88"/>
      <c r="CD40" s="89"/>
      <c r="CE40" s="98"/>
      <c r="CF40" s="89"/>
      <c r="CG40" s="90"/>
      <c r="CH40" s="99"/>
      <c r="CL40" s="79"/>
    </row>
    <row r="41" spans="1:92" ht="33.75" customHeight="1">
      <c r="A41" s="61"/>
      <c r="B41" s="61"/>
      <c r="C41" s="61"/>
      <c r="D41" s="61"/>
      <c r="E41" s="61">
        <v>2</v>
      </c>
      <c r="F41" s="64"/>
      <c r="G41" s="64"/>
      <c r="H41" s="64"/>
      <c r="I41" s="46"/>
      <c r="J41" s="46" t="s">
        <v>18</v>
      </c>
      <c r="K41" s="39"/>
      <c r="L41" s="73" t="s">
        <v>114</v>
      </c>
      <c r="M41" s="82" t="s">
        <v>40</v>
      </c>
      <c r="N41" s="21"/>
      <c r="O41" s="100" t="s">
        <v>67</v>
      </c>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2"/>
      <c r="CH41" s="21" t="s">
        <v>42</v>
      </c>
      <c r="CJ41" s="79" t="e">
        <f ca="1">strCheckUnique(CK41:CK43)</f>
        <v>#NAME?</v>
      </c>
      <c r="CL41" s="79"/>
    </row>
    <row r="42" spans="1:92" ht="25.5" customHeight="1">
      <c r="A42" s="61"/>
      <c r="B42" s="61"/>
      <c r="C42" s="61"/>
      <c r="D42" s="61"/>
      <c r="E42" s="61"/>
      <c r="F42" s="62">
        <v>1</v>
      </c>
      <c r="G42" s="62"/>
      <c r="H42" s="62"/>
      <c r="I42" s="46"/>
      <c r="J42" s="46"/>
      <c r="K42" s="77"/>
      <c r="L42" s="73" t="s">
        <v>115</v>
      </c>
      <c r="M42" s="84" t="s">
        <v>68</v>
      </c>
      <c r="N42" s="85"/>
      <c r="O42" s="86">
        <f>O39</f>
        <v>37.53</v>
      </c>
      <c r="P42" s="87"/>
      <c r="Q42" s="87"/>
      <c r="R42" s="88" t="s">
        <v>44</v>
      </c>
      <c r="S42" s="89" t="s">
        <v>45</v>
      </c>
      <c r="T42" s="88" t="s">
        <v>46</v>
      </c>
      <c r="U42" s="89" t="s">
        <v>45</v>
      </c>
      <c r="V42" s="86">
        <f>V39</f>
        <v>38.43</v>
      </c>
      <c r="W42" s="87"/>
      <c r="X42" s="87"/>
      <c r="Y42" s="88" t="s">
        <v>47</v>
      </c>
      <c r="Z42" s="89" t="s">
        <v>45</v>
      </c>
      <c r="AA42" s="88" t="s">
        <v>48</v>
      </c>
      <c r="AB42" s="89" t="s">
        <v>45</v>
      </c>
      <c r="AC42" s="86">
        <f>AC39</f>
        <v>38.43</v>
      </c>
      <c r="AD42" s="87"/>
      <c r="AE42" s="87"/>
      <c r="AF42" s="88" t="s">
        <v>49</v>
      </c>
      <c r="AG42" s="89" t="s">
        <v>45</v>
      </c>
      <c r="AH42" s="88" t="s">
        <v>50</v>
      </c>
      <c r="AI42" s="89" t="s">
        <v>45</v>
      </c>
      <c r="AJ42" s="86">
        <f>AJ39</f>
        <v>39.4</v>
      </c>
      <c r="AK42" s="87"/>
      <c r="AL42" s="87"/>
      <c r="AM42" s="88" t="s">
        <v>51</v>
      </c>
      <c r="AN42" s="89" t="s">
        <v>45</v>
      </c>
      <c r="AO42" s="88" t="s">
        <v>52</v>
      </c>
      <c r="AP42" s="89" t="s">
        <v>45</v>
      </c>
      <c r="AQ42" s="86">
        <f>AQ39</f>
        <v>39.4</v>
      </c>
      <c r="AR42" s="87"/>
      <c r="AS42" s="87"/>
      <c r="AT42" s="88" t="s">
        <v>53</v>
      </c>
      <c r="AU42" s="89" t="s">
        <v>45</v>
      </c>
      <c r="AV42" s="88" t="s">
        <v>54</v>
      </c>
      <c r="AW42" s="89" t="s">
        <v>45</v>
      </c>
      <c r="AX42" s="86">
        <f>AX39</f>
        <v>40.700000000000003</v>
      </c>
      <c r="AY42" s="87"/>
      <c r="AZ42" s="87"/>
      <c r="BA42" s="88" t="s">
        <v>55</v>
      </c>
      <c r="BB42" s="89" t="s">
        <v>45</v>
      </c>
      <c r="BC42" s="88" t="s">
        <v>56</v>
      </c>
      <c r="BD42" s="89" t="s">
        <v>45</v>
      </c>
      <c r="BE42" s="86">
        <f>BE39</f>
        <v>40.700000000000003</v>
      </c>
      <c r="BF42" s="87"/>
      <c r="BG42" s="87"/>
      <c r="BH42" s="88" t="s">
        <v>57</v>
      </c>
      <c r="BI42" s="89" t="s">
        <v>45</v>
      </c>
      <c r="BJ42" s="88" t="s">
        <v>58</v>
      </c>
      <c r="BK42" s="89" t="s">
        <v>45</v>
      </c>
      <c r="BL42" s="86">
        <f>BL39</f>
        <v>41.74</v>
      </c>
      <c r="BM42" s="87"/>
      <c r="BN42" s="87"/>
      <c r="BO42" s="88" t="s">
        <v>59</v>
      </c>
      <c r="BP42" s="89" t="s">
        <v>45</v>
      </c>
      <c r="BQ42" s="88" t="s">
        <v>60</v>
      </c>
      <c r="BR42" s="89" t="s">
        <v>45</v>
      </c>
      <c r="BS42" s="86">
        <f>BS39</f>
        <v>41.74</v>
      </c>
      <c r="BT42" s="87"/>
      <c r="BU42" s="87"/>
      <c r="BV42" s="88" t="s">
        <v>61</v>
      </c>
      <c r="BW42" s="89" t="s">
        <v>45</v>
      </c>
      <c r="BX42" s="88" t="s">
        <v>62</v>
      </c>
      <c r="BY42" s="89" t="s">
        <v>45</v>
      </c>
      <c r="BZ42" s="86">
        <f>BZ39</f>
        <v>43.12</v>
      </c>
      <c r="CA42" s="87"/>
      <c r="CB42" s="87"/>
      <c r="CC42" s="88" t="s">
        <v>63</v>
      </c>
      <c r="CD42" s="89" t="s">
        <v>45</v>
      </c>
      <c r="CE42" s="88" t="s">
        <v>64</v>
      </c>
      <c r="CF42" s="89" t="s">
        <v>65</v>
      </c>
      <c r="CG42" s="90"/>
      <c r="CH42" s="91" t="s">
        <v>66</v>
      </c>
      <c r="CI42" s="2" t="e">
        <f ca="1">strCheckDate(O43:CG43)</f>
        <v>#NAME?</v>
      </c>
      <c r="CK42" s="79" t="str">
        <f>IF(M42="","",M42 )</f>
        <v>население (тарифы указываются с учетом НДС)</v>
      </c>
      <c r="CL42" s="79"/>
      <c r="CM42" s="79"/>
      <c r="CN42" s="79"/>
    </row>
    <row r="43" spans="1:92" ht="14.25" hidden="1" customHeight="1">
      <c r="A43" s="61"/>
      <c r="B43" s="61"/>
      <c r="C43" s="61"/>
      <c r="D43" s="61"/>
      <c r="E43" s="61"/>
      <c r="F43" s="62"/>
      <c r="G43" s="62"/>
      <c r="H43" s="62"/>
      <c r="I43" s="46"/>
      <c r="J43" s="46"/>
      <c r="K43" s="77"/>
      <c r="L43" s="93"/>
      <c r="M43" s="94"/>
      <c r="N43" s="85"/>
      <c r="O43" s="95"/>
      <c r="P43" s="96"/>
      <c r="Q43" s="97" t="str">
        <f>R42 &amp; "-" &amp; T42</f>
        <v>01.01.2019-30.06.2019</v>
      </c>
      <c r="R43" s="88"/>
      <c r="S43" s="89"/>
      <c r="T43" s="98"/>
      <c r="U43" s="89"/>
      <c r="V43" s="95"/>
      <c r="W43" s="96"/>
      <c r="X43" s="97" t="str">
        <f>Y42 &amp; "-" &amp; AA42</f>
        <v>01.07.2019-31.12.2019</v>
      </c>
      <c r="Y43" s="88"/>
      <c r="Z43" s="89"/>
      <c r="AA43" s="98"/>
      <c r="AB43" s="89"/>
      <c r="AC43" s="95"/>
      <c r="AD43" s="96"/>
      <c r="AE43" s="97" t="str">
        <f>AF42 &amp; "-" &amp; AH42</f>
        <v>01.01.2020-30.06.2020</v>
      </c>
      <c r="AF43" s="88"/>
      <c r="AG43" s="89"/>
      <c r="AH43" s="98"/>
      <c r="AI43" s="89"/>
      <c r="AJ43" s="95"/>
      <c r="AK43" s="96"/>
      <c r="AL43" s="97" t="str">
        <f>AM42 &amp; "-" &amp; AO42</f>
        <v>01.07.2020-31.12.2020</v>
      </c>
      <c r="AM43" s="88"/>
      <c r="AN43" s="89"/>
      <c r="AO43" s="98"/>
      <c r="AP43" s="89"/>
      <c r="AQ43" s="95"/>
      <c r="AR43" s="96"/>
      <c r="AS43" s="97" t="str">
        <f>AT42 &amp; "-" &amp; AV42</f>
        <v>01.01.2021-30.06.2021</v>
      </c>
      <c r="AT43" s="88"/>
      <c r="AU43" s="89"/>
      <c r="AV43" s="98"/>
      <c r="AW43" s="89"/>
      <c r="AX43" s="95"/>
      <c r="AY43" s="96"/>
      <c r="AZ43" s="97" t="str">
        <f>BA42 &amp; "-" &amp; BC42</f>
        <v>01.07.2021-31.12.2021</v>
      </c>
      <c r="BA43" s="88"/>
      <c r="BB43" s="89"/>
      <c r="BC43" s="98"/>
      <c r="BD43" s="89"/>
      <c r="BE43" s="95"/>
      <c r="BF43" s="96"/>
      <c r="BG43" s="97" t="str">
        <f>BH42 &amp; "-" &amp; BJ42</f>
        <v>01.01.2022-30.06.2022</v>
      </c>
      <c r="BH43" s="88"/>
      <c r="BI43" s="89"/>
      <c r="BJ43" s="98"/>
      <c r="BK43" s="89"/>
      <c r="BL43" s="95"/>
      <c r="BM43" s="96"/>
      <c r="BN43" s="97" t="str">
        <f>BO42 &amp; "-" &amp; BQ42</f>
        <v>01.07.2022-31.12.2022</v>
      </c>
      <c r="BO43" s="88"/>
      <c r="BP43" s="89"/>
      <c r="BQ43" s="98"/>
      <c r="BR43" s="89"/>
      <c r="BS43" s="95"/>
      <c r="BT43" s="96"/>
      <c r="BU43" s="97" t="str">
        <f>BV42 &amp; "-" &amp; BX42</f>
        <v>01.01.2023-30.06.2023</v>
      </c>
      <c r="BV43" s="88"/>
      <c r="BW43" s="89"/>
      <c r="BX43" s="98"/>
      <c r="BY43" s="89"/>
      <c r="BZ43" s="95"/>
      <c r="CA43" s="96"/>
      <c r="CB43" s="97" t="str">
        <f>CC42 &amp; "-" &amp; CE42</f>
        <v>01.07.2023-31.12.2023</v>
      </c>
      <c r="CC43" s="88"/>
      <c r="CD43" s="89"/>
      <c r="CE43" s="98"/>
      <c r="CF43" s="89"/>
      <c r="CG43" s="90"/>
      <c r="CH43" s="99"/>
      <c r="CL43" s="79"/>
    </row>
    <row r="44" spans="1:92" ht="3" customHeight="1"/>
    <row r="45" spans="1:92" ht="48.95" customHeight="1">
      <c r="M45" s="34" t="s">
        <v>69</v>
      </c>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row>
  </sheetData>
  <mergeCells count="373">
    <mergeCell ref="CE42:CE43"/>
    <mergeCell ref="CF42:CF43"/>
    <mergeCell ref="CH42:CH43"/>
    <mergeCell ref="M45:CG45"/>
    <mergeCell ref="O11:Y11"/>
    <mergeCell ref="M10:M11"/>
    <mergeCell ref="BV42:BV43"/>
    <mergeCell ref="BW42:BW43"/>
    <mergeCell ref="BX42:BX43"/>
    <mergeCell ref="BY42:BY43"/>
    <mergeCell ref="CC42:CC43"/>
    <mergeCell ref="CD42:CD43"/>
    <mergeCell ref="BJ42:BJ43"/>
    <mergeCell ref="BK42:BK43"/>
    <mergeCell ref="BO42:BO43"/>
    <mergeCell ref="BP42:BP43"/>
    <mergeCell ref="BQ42:BQ43"/>
    <mergeCell ref="BR42:BR43"/>
    <mergeCell ref="BA42:BA43"/>
    <mergeCell ref="BB42:BB43"/>
    <mergeCell ref="BC42:BC43"/>
    <mergeCell ref="BD42:BD43"/>
    <mergeCell ref="BH42:BH43"/>
    <mergeCell ref="BI42:BI43"/>
    <mergeCell ref="AO42:AO43"/>
    <mergeCell ref="AP42:AP43"/>
    <mergeCell ref="AT42:AT43"/>
    <mergeCell ref="AU42:AU43"/>
    <mergeCell ref="AV42:AV43"/>
    <mergeCell ref="AW42:AW43"/>
    <mergeCell ref="AF42:AF43"/>
    <mergeCell ref="AG42:AG43"/>
    <mergeCell ref="AH42:AH43"/>
    <mergeCell ref="AI42:AI43"/>
    <mergeCell ref="AM42:AM43"/>
    <mergeCell ref="AN42:AN43"/>
    <mergeCell ref="T42:T43"/>
    <mergeCell ref="U42:U43"/>
    <mergeCell ref="Y42:Y43"/>
    <mergeCell ref="Z42:Z43"/>
    <mergeCell ref="AA42:AA43"/>
    <mergeCell ref="AB42:AB43"/>
    <mergeCell ref="CD39:CD40"/>
    <mergeCell ref="CE39:CE40"/>
    <mergeCell ref="CF39:CF40"/>
    <mergeCell ref="CH39:CH40"/>
    <mergeCell ref="E41:E43"/>
    <mergeCell ref="J41:J43"/>
    <mergeCell ref="O41:CG41"/>
    <mergeCell ref="N42:N43"/>
    <mergeCell ref="R42:R43"/>
    <mergeCell ref="S42:S43"/>
    <mergeCell ref="BR39:BR40"/>
    <mergeCell ref="BV39:BV40"/>
    <mergeCell ref="BW39:BW40"/>
    <mergeCell ref="BX39:BX40"/>
    <mergeCell ref="BY39:BY40"/>
    <mergeCell ref="CC39:CC40"/>
    <mergeCell ref="BI39:BI40"/>
    <mergeCell ref="BJ39:BJ40"/>
    <mergeCell ref="BK39:BK40"/>
    <mergeCell ref="BO39:BO40"/>
    <mergeCell ref="BP39:BP40"/>
    <mergeCell ref="BQ39:BQ40"/>
    <mergeCell ref="AW39:AW40"/>
    <mergeCell ref="BA39:BA40"/>
    <mergeCell ref="BB39:BB40"/>
    <mergeCell ref="BC39:BC40"/>
    <mergeCell ref="BD39:BD40"/>
    <mergeCell ref="BH39:BH40"/>
    <mergeCell ref="AN39:AN40"/>
    <mergeCell ref="AO39:AO40"/>
    <mergeCell ref="AP39:AP40"/>
    <mergeCell ref="AT39:AT40"/>
    <mergeCell ref="AU39:AU40"/>
    <mergeCell ref="AV39:AV40"/>
    <mergeCell ref="AB39:AB40"/>
    <mergeCell ref="AF39:AF40"/>
    <mergeCell ref="AG39:AG40"/>
    <mergeCell ref="AH39:AH40"/>
    <mergeCell ref="AI39:AI40"/>
    <mergeCell ref="AM39:AM40"/>
    <mergeCell ref="J38:J40"/>
    <mergeCell ref="O38:CG38"/>
    <mergeCell ref="N39:N40"/>
    <mergeCell ref="R39:R40"/>
    <mergeCell ref="S39:S40"/>
    <mergeCell ref="T39:T40"/>
    <mergeCell ref="U39:U40"/>
    <mergeCell ref="Y39:Y40"/>
    <mergeCell ref="Z39:Z40"/>
    <mergeCell ref="AA39:AA40"/>
    <mergeCell ref="CD34:CD35"/>
    <mergeCell ref="CE34:CE35"/>
    <mergeCell ref="CF34:CF35"/>
    <mergeCell ref="CH34:CH35"/>
    <mergeCell ref="C36:C43"/>
    <mergeCell ref="O36:CG36"/>
    <mergeCell ref="D37:D43"/>
    <mergeCell ref="I37:I43"/>
    <mergeCell ref="O37:CG37"/>
    <mergeCell ref="E38:E40"/>
    <mergeCell ref="BR34:BR35"/>
    <mergeCell ref="BV34:BV35"/>
    <mergeCell ref="BW34:BW35"/>
    <mergeCell ref="BX34:BX35"/>
    <mergeCell ref="BY34:BY35"/>
    <mergeCell ref="CC34:CC35"/>
    <mergeCell ref="BI34:BI35"/>
    <mergeCell ref="BJ34:BJ35"/>
    <mergeCell ref="BK34:BK35"/>
    <mergeCell ref="BO34:BO35"/>
    <mergeCell ref="BP34:BP35"/>
    <mergeCell ref="BQ34:BQ35"/>
    <mergeCell ref="AW34:AW35"/>
    <mergeCell ref="BA34:BA35"/>
    <mergeCell ref="BB34:BB35"/>
    <mergeCell ref="BC34:BC35"/>
    <mergeCell ref="BD34:BD35"/>
    <mergeCell ref="BH34:BH35"/>
    <mergeCell ref="AN34:AN35"/>
    <mergeCell ref="AO34:AO35"/>
    <mergeCell ref="AP34:AP35"/>
    <mergeCell ref="AT34:AT35"/>
    <mergeCell ref="AU34:AU35"/>
    <mergeCell ref="AV34:AV35"/>
    <mergeCell ref="AB34:AB35"/>
    <mergeCell ref="AF34:AF35"/>
    <mergeCell ref="AG34:AG35"/>
    <mergeCell ref="AH34:AH35"/>
    <mergeCell ref="AI34:AI35"/>
    <mergeCell ref="AM34:AM35"/>
    <mergeCell ref="S34:S35"/>
    <mergeCell ref="T34:T35"/>
    <mergeCell ref="U34:U35"/>
    <mergeCell ref="Y34:Y35"/>
    <mergeCell ref="Z34:Z35"/>
    <mergeCell ref="AA34:AA35"/>
    <mergeCell ref="CC31:CC32"/>
    <mergeCell ref="CD31:CD32"/>
    <mergeCell ref="CE31:CE32"/>
    <mergeCell ref="CF31:CF32"/>
    <mergeCell ref="CH31:CH32"/>
    <mergeCell ref="E33:E35"/>
    <mergeCell ref="J33:J35"/>
    <mergeCell ref="O33:CG33"/>
    <mergeCell ref="N34:N35"/>
    <mergeCell ref="R34:R35"/>
    <mergeCell ref="BQ31:BQ32"/>
    <mergeCell ref="BR31:BR32"/>
    <mergeCell ref="BV31:BV32"/>
    <mergeCell ref="BW31:BW32"/>
    <mergeCell ref="BX31:BX32"/>
    <mergeCell ref="BY31:BY32"/>
    <mergeCell ref="BH31:BH32"/>
    <mergeCell ref="BI31:BI32"/>
    <mergeCell ref="BJ31:BJ32"/>
    <mergeCell ref="BK31:BK32"/>
    <mergeCell ref="BO31:BO32"/>
    <mergeCell ref="BP31:BP32"/>
    <mergeCell ref="AV31:AV32"/>
    <mergeCell ref="AW31:AW32"/>
    <mergeCell ref="BA31:BA32"/>
    <mergeCell ref="BB31:BB32"/>
    <mergeCell ref="BC31:BC32"/>
    <mergeCell ref="BD31:BD32"/>
    <mergeCell ref="AM31:AM32"/>
    <mergeCell ref="AN31:AN32"/>
    <mergeCell ref="AO31:AO32"/>
    <mergeCell ref="AP31:AP32"/>
    <mergeCell ref="AT31:AT32"/>
    <mergeCell ref="AU31:AU32"/>
    <mergeCell ref="AA31:AA32"/>
    <mergeCell ref="AB31:AB32"/>
    <mergeCell ref="AF31:AF32"/>
    <mergeCell ref="AG31:AG32"/>
    <mergeCell ref="AH31:AH32"/>
    <mergeCell ref="AI31:AI32"/>
    <mergeCell ref="R31:R32"/>
    <mergeCell ref="S31:S32"/>
    <mergeCell ref="T31:T32"/>
    <mergeCell ref="U31:U32"/>
    <mergeCell ref="Y31:Y32"/>
    <mergeCell ref="Z31:Z32"/>
    <mergeCell ref="CH26:CH27"/>
    <mergeCell ref="C28:C35"/>
    <mergeCell ref="O28:CG28"/>
    <mergeCell ref="D29:D35"/>
    <mergeCell ref="I29:I35"/>
    <mergeCell ref="O29:CG29"/>
    <mergeCell ref="E30:E32"/>
    <mergeCell ref="J30:J32"/>
    <mergeCell ref="O30:CG30"/>
    <mergeCell ref="N31:N32"/>
    <mergeCell ref="BX26:BX27"/>
    <mergeCell ref="BY26:BY27"/>
    <mergeCell ref="CC26:CC27"/>
    <mergeCell ref="CD26:CD27"/>
    <mergeCell ref="CE26:CE27"/>
    <mergeCell ref="CF26:CF27"/>
    <mergeCell ref="BO26:BO27"/>
    <mergeCell ref="BP26:BP27"/>
    <mergeCell ref="BQ26:BQ27"/>
    <mergeCell ref="BR26:BR27"/>
    <mergeCell ref="BV26:BV27"/>
    <mergeCell ref="BW26:BW27"/>
    <mergeCell ref="BC26:BC27"/>
    <mergeCell ref="BD26:BD27"/>
    <mergeCell ref="BH26:BH27"/>
    <mergeCell ref="BI26:BI27"/>
    <mergeCell ref="BJ26:BJ27"/>
    <mergeCell ref="BK26:BK27"/>
    <mergeCell ref="AT26:AT27"/>
    <mergeCell ref="AU26:AU27"/>
    <mergeCell ref="AV26:AV27"/>
    <mergeCell ref="AW26:AW27"/>
    <mergeCell ref="BA26:BA27"/>
    <mergeCell ref="BB26:BB27"/>
    <mergeCell ref="AH26:AH27"/>
    <mergeCell ref="AI26:AI27"/>
    <mergeCell ref="AM26:AM27"/>
    <mergeCell ref="AN26:AN27"/>
    <mergeCell ref="AO26:AO27"/>
    <mergeCell ref="AP26:AP27"/>
    <mergeCell ref="Y26:Y27"/>
    <mergeCell ref="Z26:Z27"/>
    <mergeCell ref="AA26:AA27"/>
    <mergeCell ref="AB26:AB27"/>
    <mergeCell ref="AF26:AF27"/>
    <mergeCell ref="AG26:AG27"/>
    <mergeCell ref="CF23:CF24"/>
    <mergeCell ref="CH23:CH24"/>
    <mergeCell ref="E25:E27"/>
    <mergeCell ref="J25:J27"/>
    <mergeCell ref="O25:CG25"/>
    <mergeCell ref="N26:N27"/>
    <mergeCell ref="R26:R27"/>
    <mergeCell ref="S26:S27"/>
    <mergeCell ref="T26:T27"/>
    <mergeCell ref="U26:U27"/>
    <mergeCell ref="BW23:BW24"/>
    <mergeCell ref="BX23:BX24"/>
    <mergeCell ref="BY23:BY24"/>
    <mergeCell ref="CC23:CC24"/>
    <mergeCell ref="CD23:CD24"/>
    <mergeCell ref="CE23:CE24"/>
    <mergeCell ref="BK23:BK24"/>
    <mergeCell ref="BO23:BO24"/>
    <mergeCell ref="BP23:BP24"/>
    <mergeCell ref="BQ23:BQ24"/>
    <mergeCell ref="BR23:BR24"/>
    <mergeCell ref="BV23:BV24"/>
    <mergeCell ref="BB23:BB24"/>
    <mergeCell ref="BC23:BC24"/>
    <mergeCell ref="BD23:BD24"/>
    <mergeCell ref="BH23:BH24"/>
    <mergeCell ref="BI23:BI24"/>
    <mergeCell ref="BJ23:BJ24"/>
    <mergeCell ref="AP23:AP24"/>
    <mergeCell ref="AT23:AT24"/>
    <mergeCell ref="AU23:AU24"/>
    <mergeCell ref="AV23:AV24"/>
    <mergeCell ref="AW23:AW24"/>
    <mergeCell ref="BA23:BA24"/>
    <mergeCell ref="AG23:AG24"/>
    <mergeCell ref="AH23:AH24"/>
    <mergeCell ref="AI23:AI24"/>
    <mergeCell ref="AM23:AM24"/>
    <mergeCell ref="AN23:AN24"/>
    <mergeCell ref="AO23:AO24"/>
    <mergeCell ref="U23:U24"/>
    <mergeCell ref="Y23:Y24"/>
    <mergeCell ref="Z23:Z24"/>
    <mergeCell ref="AA23:AA24"/>
    <mergeCell ref="AB23:AB24"/>
    <mergeCell ref="AF23:AF24"/>
    <mergeCell ref="D21:D27"/>
    <mergeCell ref="I21:I27"/>
    <mergeCell ref="O21:CG21"/>
    <mergeCell ref="E22:E24"/>
    <mergeCell ref="J22:J24"/>
    <mergeCell ref="O22:CG22"/>
    <mergeCell ref="N23:N24"/>
    <mergeCell ref="R23:R24"/>
    <mergeCell ref="S23:S24"/>
    <mergeCell ref="T23:T24"/>
    <mergeCell ref="BI17:BJ17"/>
    <mergeCell ref="BP17:BQ17"/>
    <mergeCell ref="BW17:BX17"/>
    <mergeCell ref="CD17:CE17"/>
    <mergeCell ref="A18:A43"/>
    <mergeCell ref="O18:CG18"/>
    <mergeCell ref="B19:B43"/>
    <mergeCell ref="O19:CG19"/>
    <mergeCell ref="C20:C27"/>
    <mergeCell ref="O20:CG20"/>
    <mergeCell ref="BI16:BJ16"/>
    <mergeCell ref="BP16:BQ16"/>
    <mergeCell ref="BW16:BX16"/>
    <mergeCell ref="CD16:CE16"/>
    <mergeCell ref="S17:T17"/>
    <mergeCell ref="Z17:AA17"/>
    <mergeCell ref="AG17:AH17"/>
    <mergeCell ref="AN17:AO17"/>
    <mergeCell ref="AU17:AV17"/>
    <mergeCell ref="BB17:BC17"/>
    <mergeCell ref="S16:T16"/>
    <mergeCell ref="Z16:AA16"/>
    <mergeCell ref="AG16:AH16"/>
    <mergeCell ref="AN16:AO16"/>
    <mergeCell ref="AU16:AV16"/>
    <mergeCell ref="BB16:BC16"/>
    <mergeCell ref="BF15:BG15"/>
    <mergeCell ref="BH15:BJ15"/>
    <mergeCell ref="BM15:BN15"/>
    <mergeCell ref="BO15:BQ15"/>
    <mergeCell ref="BT15:BU15"/>
    <mergeCell ref="BV15:BX15"/>
    <mergeCell ref="CF14:CF16"/>
    <mergeCell ref="CG14:CG16"/>
    <mergeCell ref="P15:Q15"/>
    <mergeCell ref="R15:T15"/>
    <mergeCell ref="W15:X15"/>
    <mergeCell ref="Y15:AA15"/>
    <mergeCell ref="AD15:AE15"/>
    <mergeCell ref="AF15:AH15"/>
    <mergeCell ref="AK15:AL15"/>
    <mergeCell ref="AM15:AO15"/>
    <mergeCell ref="BK14:BK16"/>
    <mergeCell ref="BL14:BQ14"/>
    <mergeCell ref="BR14:BR16"/>
    <mergeCell ref="BS14:BX14"/>
    <mergeCell ref="BY14:BY16"/>
    <mergeCell ref="BZ14:CE14"/>
    <mergeCell ref="CA15:CB15"/>
    <mergeCell ref="CC15:CE15"/>
    <mergeCell ref="AP14:AP16"/>
    <mergeCell ref="AQ14:AV14"/>
    <mergeCell ref="AW14:AW16"/>
    <mergeCell ref="AX14:BC14"/>
    <mergeCell ref="BD14:BD16"/>
    <mergeCell ref="BE14:BJ14"/>
    <mergeCell ref="AR15:AS15"/>
    <mergeCell ref="AT15:AV15"/>
    <mergeCell ref="AY15:AZ15"/>
    <mergeCell ref="BA15:BC15"/>
    <mergeCell ref="U14:U16"/>
    <mergeCell ref="V14:AA14"/>
    <mergeCell ref="AB14:AB16"/>
    <mergeCell ref="AC14:AH14"/>
    <mergeCell ref="AI14:AI16"/>
    <mergeCell ref="AJ14:AO14"/>
    <mergeCell ref="BE12:BK12"/>
    <mergeCell ref="BL12:BR12"/>
    <mergeCell ref="BS12:BY12"/>
    <mergeCell ref="BZ12:CF12"/>
    <mergeCell ref="L13:CG13"/>
    <mergeCell ref="CH13:CH16"/>
    <mergeCell ref="L14:L16"/>
    <mergeCell ref="M14:M16"/>
    <mergeCell ref="N14:N16"/>
    <mergeCell ref="O14:T14"/>
    <mergeCell ref="O12:U12"/>
    <mergeCell ref="V12:AB12"/>
    <mergeCell ref="AC12:AI12"/>
    <mergeCell ref="AJ12:AP12"/>
    <mergeCell ref="AQ12:AW12"/>
    <mergeCell ref="AX12:BD12"/>
    <mergeCell ref="O7:CG7"/>
    <mergeCell ref="O8:CG8"/>
    <mergeCell ref="O9:CG9"/>
    <mergeCell ref="O10:CG10"/>
    <mergeCell ref="M5:AF5"/>
  </mergeCells>
  <dataValidations count="7">
    <dataValidation type="decimal" allowBlank="1" showErrorMessage="1" errorTitle="Ошибка" error="Допускается ввод только действительных чисел!" sqref="O23 O31 O39 O26 V31 V39 V26 V23 O34 V34 O42 V42 AC39 AC26 AC23 AC34 AC42 AC31 AJ26 AJ23 AJ34 AJ42 AJ31 AJ39 AQ23 AQ34 AQ42 AQ31 AQ39 AQ26 AX34 AX42 AX31 AX39 AX26 AX23 BE42 BE31 BE39 BE26 BE23 BE34 BL31 BL39 BL26 BL23 BL34 BL42 BS39 BS26 BS23 BS34 BS42 BS31 BZ26 BZ23 BZ34 BZ42 BZ31 BZ39">
      <formula1>-9.99999999999999E+23</formula1>
      <formula2>9.99999999999999E+23</formula2>
    </dataValidation>
    <dataValidation allowBlank="1" showInputMessage="1" showErrorMessage="1" prompt="Для выбора выполните двойной щелчок левой клавиши мыши по соответствующей ячейке." sqref="S23:S24 U31:U32 S31:S32 U39:U40 S39:S40 U26:U27 S26:S27 U23:U24 AB39:AB40 Z31:Z32 AB26:AB27 Z39:Z40 AB23:AB24 Z26:Z27 Z23:Z24 AB34:AB35 S34:S35 U34:U35 Z34:Z35 AB42:AB43 S42:S43 U42:U43 Z42:Z43 AB31:AB32 AI26:AI27 AG39:AG40 AI23:AI24 AG26:AG27 AG23:AG24 AI34:AI35 AG34:AG35 AI42:AI43 AG42:AG43 AI31:AI32 AG31:AG32 AI39:AI40 AP23:AP24 AN26:AN27 AN23:AN24 AP34:AP35 AN34:AN35 AP42:AP43 AN42:AN43 AP31:AP32 AP39:AP40 AN31:AN32 AN39:AN40 AP26:AP27 AU23:AU24 AW34:AW35 AU34:AU35 AW42:AW43 AU42:AU43 AW31:AW32 AW39:AW40 AU31:AU32 AW26:AW27 AU39:AU40 AU26:AU27 AW23:AW24 BB34:BB35 BD42:BD43 BB42:BB43 BD31:BD32 BD39:BD40 BB31:BB32 BD26:BD27 BB39:BB40 BD23:BD24 BB26:BB27 BB23:BB24 BD34:BD35 BI42:BI43 BK31:BK32 BK39:BK40 BI31:BI32 BK26:BK27 BI39:BI40 BK23:BK24 BI26:BI27 BI23:BI24 BK34:BK35 BI34:BI35 BK42:BK43 BR39:BR40 BP31:BP32 BR26:BR27 BP39:BP40 BR23:BR24 BP26:BP27 BP23:BP24 BR34:BR35 BP34:BP35 BR42:BR43 BP42:BP43 BR31:BR32 BY26:BY27 BW39:BW40 BY23:BY24 BW26:BW27 BW23:BW24 BY34:BY35 BW34:BW35 BY42:BY43 BW42:BW43 BY31:BY32 BW31:BW32 BY39:BY40 CF26:CF27 CD26:CD27 CD23:CD24 CF23:CF24 CD34:CD35 CF34:CF35 CD42:CD43 CF42:CF43 CF31:CF32 CD31:CD32 CF39:CF40 CD39:CD40"/>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R31 T31:T32 R39 T39:T40 R26 T26:T27 Y31 AA31:AA32 Y39 AA39:AA40 Y26 AA26:AA27 Y23 AA23:AA24 R34 T34:T35 Y34 AA34:AA35 R42 T42:T43 Y42 AA42:AA43 AF39 AH39:AH40 AF26 AH26:AH27 AF23 AH23:AH24 AF34 AH34:AH35 AF42 AH42:AH43 AF31 AH31:AH32 AM26 AO26:AO27 AM23 AO23:AO24 AM34 AO34:AO35 AM42 AO42:AO43 AM31 AO31:AO32 AM39 AO39:AO40 AT23 AV23:AV24 AT34 AV34:AV35 AT42 AV42:AV43 AT31 AV31:AV32 AT39 AV39:AV40 AT26 AV26:AV27 BA34 BC34:BC35 BA42 BC42:BC43 BA31 BC31:BC32 BA39 BC39:BC40 BA26 BC26:BC27 BA23 BC23:BC24 BH42 BJ42:BJ43 BH31 BJ31:BJ32 BH39 BJ39:BJ40 BH26 BJ26:BJ27 BH23 BJ23:BJ24 BH34 BJ34:BJ35 BO31 BQ31:BQ32 BO39 BQ39:BQ40 BO26 BQ26:BQ27 BO23 BQ23:BQ24 BO34 BQ34:BQ35 BO42 BQ42:BQ43 BV39 BX39:BX40 BV26 BX26:BX27 BV23 BX23:BX24 BV34 BX34:BX35 BV42 BX42:BX43 BV31 BX31:BX32 CC26 CE26:CE27 CC23 CE23:CE24 CC34 CE34:CE35 CC42 CE42:CE43 CC31 CE31:CE32 CC39 CE39:CE40"/>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M31 M39 M26 M34 M42">
      <formula1>900</formula1>
    </dataValidation>
    <dataValidation type="list" allowBlank="1" showInputMessage="1" showErrorMessage="1" errorTitle="Ошибка" error="Выберите значение из списка" sqref="O22 O30 O38 O25 V22 V30 V38 V25 O33 O41 AC22 AC30 AC38 AC25 AC33 AC41 AJ22 AJ30 AJ38 AJ25 AJ33 AJ41 AQ22 AQ30 AQ38 AQ25 AQ33 AQ41 AX22 AX30 AX38 AX25 AX33 AX41 BE22 BE30 BE38 BE25 BE33 BE41 BL22 BL30 BL38 BL25 BL33 BL41 BS22 BS30 BS38 BS25 BS33 BS41 BZ22 BZ30 BZ38 BZ25 BZ33 BZ41">
      <formula1>kind_of_cons</formula1>
    </dataValidation>
    <dataValidation allowBlank="1" promptTitle="checkPeriodRange" sqref="Q24 Q32 Q40 Q27 X27 X40 X32 X24 Q35 X35 Q43 X43 AE27 AE43 AE35 AE40 AE24 AE32 AL27 AL43 AL32 AL35 AL24 AL40 AS35 AS43 AS32 AS40 AS24 AS27 AZ27 AZ43 AZ32 AZ40 AZ35 AZ24 BG27 BG43 BG32 BG40 BG24 BG35 BN27 BN35 BN32 BN40 BN24 BN43 BU27 BU43 BU35 BU40 BU24 BU32 CB27 CB43 CB32 CB35 CB24 CB40"/>
    <dataValidation type="textLength" operator="lessThanOrEqual" allowBlank="1" showInputMessage="1" showErrorMessage="1" errorTitle="Ошибка" error="Допускается ввод не более 900 символов!" sqref="CH6:CH10 O37 O29 V29 V37 AC29 AC37 AJ29 AJ37 AQ29 AQ37 AX29 AX37 BE29 BE37 BL29 BL37 BS29 BS37 O21:CG21 BZ37 BZ29">
      <formula1>900</formula1>
    </dataValidation>
  </dataValidations>
  <hyperlinks>
    <hyperlink ref="O11"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1.0.1</vt:lpstr>
      <vt:lpstr>3.2</vt:lpstr>
      <vt:lpstr>OneRates_1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2018-12-25T07:52:51Z</dcterms:created>
  <dcterms:modified xsi:type="dcterms:W3CDTF">2018-12-25T08:10:49Z</dcterms:modified>
</cp:coreProperties>
</file>